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eiros Passos" sheetId="1" r:id="rId4"/>
    <sheet state="visible" name="PLAN" sheetId="2" r:id="rId5"/>
    <sheet state="visible" name="DO" sheetId="3" r:id="rId6"/>
    <sheet state="visible" name="CHECK" sheetId="4" r:id="rId7"/>
    <sheet state="visible" name="ACT" sheetId="5" r:id="rId8"/>
    <sheet state="hidden" name="parametro" sheetId="6" r:id="rId9"/>
  </sheets>
  <definedNames>
    <definedName name="_xlfn.IFERROR">#NAME?</definedName>
    <definedName name="_xlfn.IFS">#NAME?</definedName>
  </definedNames>
  <calcPr/>
  <extLst>
    <ext uri="GoogleSheetsCustomDataVersion2">
      <go:sheetsCustomData xmlns:go="http://customooxmlschemas.google.com/" r:id="rId10" roundtripDataChecksum="gEvYJkg5ai06MeLknKvAcC93NdGFCnwBorHMCLa9+HY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">
      <text>
        <t xml:space="preserve">Defina qual o problema, com a descrição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4">
      <text>
        <t xml:space="preserve">Some a Data de Início com o Prazo para a execução da atividade
======</t>
      </text>
    </comment>
  </commentList>
</comments>
</file>

<file path=xl/sharedStrings.xml><?xml version="1.0" encoding="utf-8"?>
<sst xmlns="http://schemas.openxmlformats.org/spreadsheetml/2006/main" count="136" uniqueCount="65">
  <si>
    <t>PDCA</t>
  </si>
  <si>
    <r>
      <rPr>
        <rFont val="Roboto"/>
        <b/>
        <color theme="1"/>
        <sz val="10.0"/>
      </rPr>
      <t xml:space="preserve">Olá!
</t>
    </r>
    <r>
      <rPr>
        <rFont val="Roboto"/>
        <b val="0"/>
        <color theme="1"/>
        <sz val="10.0"/>
      </rPr>
      <t>Para começar, baixe esta planilha ou faça uma cópia. Você pode fazer isso acessando, aqui acima, o menu ""Arquivo"" e depois clicando em ""Fazer uma cópia"" para editar no Google Planilhas ou em ""Fazer o download"" para editar no Excel.</t>
    </r>
    <r>
      <rPr>
        <rFont val="Roboto"/>
        <b/>
        <color theme="1"/>
        <sz val="10.0"/>
      </rPr>
      <t xml:space="preserve"> 
PDCA: </t>
    </r>
    <r>
      <rPr>
        <rFont val="Roboto"/>
        <b val="0"/>
        <color theme="1"/>
        <sz val="10.0"/>
      </rPr>
      <t>o ciclo PDCA é um processo para melhorar continuamente os produtos, as pessoas e os serviços. Por ser aplicado e desenvolvido continuamente, é um valioso processo para evitar erros constantes e melhorar toda a cadeia de processos.
1º Preencha a aba PLAN
2º Preencha a aba DO 
3º Preencha a aba CHECK
4º Preencha aba ACT</t>
    </r>
  </si>
  <si>
    <t>[LOGO EMPRESA]</t>
  </si>
  <si>
    <t>PLAN</t>
  </si>
  <si>
    <t>DO</t>
  </si>
  <si>
    <t>CHECK</t>
  </si>
  <si>
    <t>ACT</t>
  </si>
  <si>
    <t>Planejamento</t>
  </si>
  <si>
    <t>Execução</t>
  </si>
  <si>
    <t>Verificação</t>
  </si>
  <si>
    <t>Corretiva</t>
  </si>
  <si>
    <t>Descreva o Problema:</t>
  </si>
  <si>
    <t>PRODUTOS COM DEFEITO</t>
  </si>
  <si>
    <t>Causas relacionadas a MEDIDA</t>
  </si>
  <si>
    <t>Causas relacionadas a MÉTODOS</t>
  </si>
  <si>
    <t>Causas relacionadas a MÃO DE OBRA</t>
  </si>
  <si>
    <t>Descrição</t>
  </si>
  <si>
    <t>Nota</t>
  </si>
  <si>
    <t>Não há controle de qualidade</t>
  </si>
  <si>
    <t>Falta de procedimentos</t>
  </si>
  <si>
    <t>Mão de obra nao é suficente</t>
  </si>
  <si>
    <t>Média</t>
  </si>
  <si>
    <t>Causas relacionadas a MÁQUINAS</t>
  </si>
  <si>
    <t>Causas relacionadas a MEIO AMBIENTE</t>
  </si>
  <si>
    <t>Causas relacionadas a MATERIAIS</t>
  </si>
  <si>
    <t>Máquinas não tem plano de manutenção</t>
  </si>
  <si>
    <t>Ambiente sujo</t>
  </si>
  <si>
    <t>Não tem material suficiente</t>
  </si>
  <si>
    <t xml:space="preserve">Forncedor entregou amterial em atrado </t>
  </si>
  <si>
    <t>Ítem</t>
  </si>
  <si>
    <t>Causa</t>
  </si>
  <si>
    <t>Ação ( o que)</t>
  </si>
  <si>
    <t>Responsável (quem)</t>
  </si>
  <si>
    <t>Área (onde)</t>
  </si>
  <si>
    <t>Data Início</t>
  </si>
  <si>
    <t>Prazo</t>
  </si>
  <si>
    <t>Ação</t>
  </si>
  <si>
    <t>Área</t>
  </si>
  <si>
    <t>Responsável</t>
  </si>
  <si>
    <t>Data início</t>
  </si>
  <si>
    <t>Data Previsão de Termino</t>
  </si>
  <si>
    <t>Data de Termino</t>
  </si>
  <si>
    <t>Status</t>
  </si>
  <si>
    <t>A ação ocorreu conforme o planejado?</t>
  </si>
  <si>
    <t>A ação contribuiu para resolver o problema?</t>
  </si>
  <si>
    <t>SIM</t>
  </si>
  <si>
    <t>AÇÕES - EM ANDAMENTO</t>
  </si>
  <si>
    <t>AÇÕES - ATRASADAS</t>
  </si>
  <si>
    <t>TOTAL DE AÇÕES EM ABERTO</t>
  </si>
  <si>
    <t>AÇÕES - FINALIZADAS NO PRAZO</t>
  </si>
  <si>
    <t>AÇÕES - FINALIZADAS ATRASADAS</t>
  </si>
  <si>
    <t>TOTAL DE AÇÕES FINALIZADAS</t>
  </si>
  <si>
    <t xml:space="preserve"> </t>
  </si>
  <si>
    <t>TOTAL GERAL</t>
  </si>
  <si>
    <t>PERFORMANCE GERAL</t>
  </si>
  <si>
    <t>Notas</t>
  </si>
  <si>
    <t>MÉDIA</t>
  </si>
  <si>
    <t>Problema</t>
  </si>
  <si>
    <t>MEDIDA</t>
  </si>
  <si>
    <t>MÉTODO</t>
  </si>
  <si>
    <t>NÃO</t>
  </si>
  <si>
    <t>MÃO DE OBRA</t>
  </si>
  <si>
    <t>MÁQUINAS</t>
  </si>
  <si>
    <t>MEIO AMBIENTE</t>
  </si>
  <si>
    <t>MATERIAIS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</si>
</sst>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"/>
    <numFmt numFmtId="165" formatCode="0.0%"/>
  </numFmts>
  <fonts count="12">
    <font>
      <sz val="11.0"/>
      <color theme="1"/>
      <name val="Calibri"/>
      <scheme val="minor"/>
    </font>
    <font>
      <sz val="11.0"/>
      <color theme="1"/>
      <name val="Roboto"/>
    </font>
    <font/>
    <font>
      <b/>
      <sz val="14.0"/>
      <color rgb="FF000000"/>
      <name val="Roboto"/>
    </font>
    <font>
      <b/>
      <sz val="10.0"/>
      <color theme="1"/>
      <name val="Roboto"/>
    </font>
    <font>
      <b/>
      <sz val="18.0"/>
      <color rgb="FFFFFFFF"/>
      <name val="Roboto"/>
    </font>
    <font>
      <b/>
      <sz val="11.0"/>
      <color rgb="FFFFFFFF"/>
      <name val="Roboto"/>
    </font>
    <font>
      <b/>
      <sz val="10.0"/>
      <color rgb="FFFFFFFF"/>
      <name val="Roboto"/>
    </font>
    <font>
      <b/>
      <sz val="12.0"/>
      <color theme="1"/>
      <name val="Roboto"/>
    </font>
    <font>
      <b/>
      <sz val="14.0"/>
      <color theme="1"/>
      <name val="Roboto"/>
    </font>
    <font>
      <sz val="10.0"/>
      <color theme="1"/>
      <name val="Roboto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33333"/>
        <bgColor rgb="FF333333"/>
      </patternFill>
    </fill>
    <fill>
      <patternFill patternType="solid">
        <fgColor rgb="FF3366FF"/>
        <bgColor rgb="FF3366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</fills>
  <borders count="37">
    <border/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top/>
      <bottom style="thin">
        <color rgb="FFFFFFFF"/>
      </bottom>
    </border>
    <border>
      <top/>
      <bottom style="thin">
        <color rgb="FFFFFFFF"/>
      </bottom>
    </border>
    <border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top style="thin">
        <color rgb="FFFFFFFF"/>
      </top>
    </border>
    <border>
      <right/>
      <top style="thin">
        <color rgb="FFFFFFFF"/>
      </top>
    </border>
    <border>
      <left/>
      <right style="medium">
        <color rgb="FFFFFFFF"/>
      </right>
      <top style="medium">
        <color rgb="FFFFFFFF"/>
      </top>
      <bottom style="medium">
        <color rgb="FFFFFFFF"/>
      </bottom>
    </border>
    <border>
      <left/>
      <right/>
      <top style="thin">
        <color rgb="FF3366FF"/>
      </top>
      <bottom/>
    </border>
    <border>
      <left/>
      <bottom/>
    </border>
    <border>
      <right/>
      <bottom/>
    </border>
    <border>
      <left/>
      <right style="medium">
        <color rgb="FFFFFFFF"/>
      </right>
      <top/>
      <bottom style="medium">
        <color rgb="FFFFFFFF"/>
      </bottom>
    </border>
    <border>
      <left/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C0C0C0"/>
      </left>
      <top style="thin">
        <color rgb="FFC0C0C0"/>
      </top>
      <bottom style="thin">
        <color rgb="FFC0C0C0"/>
      </bottom>
    </border>
    <border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/>
      <right style="thin">
        <color rgb="FFFFFFFF"/>
      </right>
      <top style="thin">
        <color rgb="FF3366FF"/>
      </top>
      <bottom/>
    </border>
    <border>
      <left style="thin">
        <color rgb="FFC0C0C0"/>
      </left>
      <top style="thin">
        <color rgb="FFC0C0C0"/>
      </top>
    </border>
    <border>
      <top style="thin">
        <color rgb="FFC0C0C0"/>
      </top>
    </border>
    <border>
      <right style="thin">
        <color rgb="FFC0C0C0"/>
      </right>
      <top style="thin">
        <color rgb="FFC0C0C0"/>
      </top>
    </border>
    <border>
      <left style="thin">
        <color rgb="FFC0C0C0"/>
      </left>
      <bottom style="thin">
        <color rgb="FFC0C0C0"/>
      </bottom>
    </border>
    <border>
      <bottom style="thin">
        <color rgb="FFC0C0C0"/>
      </bottom>
    </border>
    <border>
      <right style="thin">
        <color rgb="FFC0C0C0"/>
      </right>
      <bottom style="thin">
        <color rgb="FFC0C0C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1" fillId="0" fontId="2" numFmtId="0" xfId="0" applyBorder="1" applyFont="1"/>
    <xf borderId="2" fillId="0" fontId="2" numFmtId="0" xfId="0" applyBorder="1" applyFont="1"/>
    <xf borderId="3" fillId="2" fontId="1" numFmtId="0" xfId="0" applyAlignment="1" applyBorder="1" applyFill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4" fillId="2" fontId="1" numFmtId="0" xfId="0" applyAlignment="1" applyBorder="1" applyFont="1">
      <alignment shrinkToFit="0" vertical="center" wrapText="0"/>
    </xf>
    <xf borderId="5" fillId="3" fontId="3" numFmtId="0" xfId="0" applyAlignment="1" applyBorder="1" applyFill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0" fontId="1" numFmtId="0" xfId="0" applyAlignment="1" applyBorder="1" applyFont="1">
      <alignment shrinkToFit="0" vertical="center" wrapText="0"/>
    </xf>
    <xf borderId="0" fillId="0" fontId="4" numFmtId="0" xfId="0" applyAlignment="1" applyFont="1">
      <alignment readingOrder="0" shrinkToFit="0" vertical="center" wrapText="1"/>
    </xf>
    <xf borderId="9" fillId="0" fontId="2" numFmtId="0" xfId="0" applyBorder="1" applyFont="1"/>
    <xf borderId="2" fillId="0" fontId="1" numFmtId="0" xfId="0" applyAlignment="1" applyBorder="1" applyFont="1">
      <alignment shrinkToFit="0" vertical="center" wrapText="0"/>
    </xf>
    <xf borderId="10" fillId="2" fontId="1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4" fontId="5" numFmtId="0" xfId="0" applyAlignment="1" applyBorder="1" applyFill="1" applyFont="1">
      <alignment horizontal="center" shrinkToFit="0" vertical="center" wrapText="1"/>
    </xf>
    <xf borderId="13" fillId="5" fontId="5" numFmtId="0" xfId="0" applyAlignment="1" applyBorder="1" applyFill="1" applyFont="1">
      <alignment horizontal="center" shrinkToFit="0" vertical="center" wrapText="1"/>
    </xf>
    <xf borderId="14" fillId="2" fontId="1" numFmtId="0" xfId="0" applyAlignment="1" applyBorder="1" applyFont="1">
      <alignment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4" fontId="6" numFmtId="0" xfId="0" applyAlignment="1" applyBorder="1" applyFont="1">
      <alignment horizontal="center" shrinkToFit="0" vertical="center" wrapText="1"/>
    </xf>
    <xf borderId="17" fillId="5" fontId="6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shrinkToFit="0" vertical="center" wrapText="1"/>
    </xf>
    <xf borderId="20" fillId="5" fontId="7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0" fillId="2" fontId="8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19" fillId="0" fontId="9" numFmtId="0" xfId="0" applyAlignment="1" applyBorder="1" applyFont="1">
      <alignment shrinkToFit="0" vertical="center" wrapText="1"/>
    </xf>
    <xf borderId="23" fillId="0" fontId="1" numFmtId="0" xfId="0" applyAlignment="1" applyBorder="1" applyFont="1">
      <alignment shrinkToFit="0" vertical="center" wrapText="1"/>
    </xf>
    <xf borderId="20" fillId="0" fontId="10" numFmtId="0" xfId="0" applyAlignment="1" applyBorder="1" applyFont="1">
      <alignment shrinkToFit="0" vertical="center" wrapText="1"/>
    </xf>
    <xf borderId="24" fillId="4" fontId="7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6" fillId="0" fontId="2" numFmtId="0" xfId="0" applyBorder="1" applyFont="1"/>
    <xf borderId="22" fillId="0" fontId="10" numFmtId="0" xfId="0" applyAlignment="1" applyBorder="1" applyFont="1">
      <alignment shrinkToFit="0" vertical="center" wrapText="1"/>
    </xf>
    <xf borderId="21" fillId="0" fontId="10" numFmtId="0" xfId="0" applyAlignment="1" applyBorder="1" applyFont="1">
      <alignment shrinkToFit="0" vertical="center" wrapText="1"/>
    </xf>
    <xf borderId="19" fillId="0" fontId="10" numFmtId="0" xfId="0" applyAlignment="1" applyBorder="1" applyFont="1">
      <alignment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7" fillId="2" fontId="4" numFmtId="0" xfId="0" applyAlignment="1" applyBorder="1" applyFont="1">
      <alignment horizontal="center" shrinkToFit="0" vertical="center" wrapText="1"/>
    </xf>
    <xf borderId="24" fillId="0" fontId="10" numFmtId="0" xfId="0" applyAlignment="1" applyBorder="1" applyFont="1">
      <alignment horizontal="center" shrinkToFit="0" vertical="center" wrapText="1"/>
    </xf>
    <xf borderId="27" fillId="0" fontId="10" numFmtId="0" xfId="0" applyAlignment="1" applyBorder="1" applyFont="1">
      <alignment shrinkToFit="0" vertical="center" wrapText="1"/>
    </xf>
    <xf borderId="24" fillId="0" fontId="10" numFmtId="49" xfId="0" applyAlignment="1" applyBorder="1" applyFont="1" applyNumberFormat="1">
      <alignment horizontal="center" shrinkToFit="0" vertical="center" wrapText="1"/>
    </xf>
    <xf borderId="27" fillId="2" fontId="4" numFmtId="0" xfId="0" applyAlignment="1" applyBorder="1" applyFont="1">
      <alignment shrinkToFit="0" vertical="center" wrapText="1"/>
    </xf>
    <xf borderId="8" fillId="0" fontId="10" numFmtId="0" xfId="0" applyAlignment="1" applyBorder="1" applyFont="1">
      <alignment shrinkToFit="0" vertical="center" wrapText="1"/>
    </xf>
    <xf borderId="23" fillId="0" fontId="10" numFmtId="0" xfId="0" applyAlignment="1" applyBorder="1" applyFont="1">
      <alignment shrinkToFit="0" vertical="center" wrapText="1"/>
    </xf>
    <xf borderId="24" fillId="0" fontId="10" numFmtId="0" xfId="0" applyAlignment="1" applyBorder="1" applyFont="1">
      <alignment horizontal="center" readingOrder="0" shrinkToFit="0" vertical="center" wrapText="1"/>
    </xf>
    <xf borderId="27" fillId="0" fontId="10" numFmtId="0" xfId="0" applyAlignment="1" applyBorder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27" fillId="4" fontId="7" numFmtId="0" xfId="0" applyAlignment="1" applyBorder="1" applyFont="1">
      <alignment horizontal="center" shrinkToFit="0" vertical="center" wrapText="1"/>
    </xf>
    <xf borderId="24" fillId="5" fontId="7" numFmtId="0" xfId="0" applyAlignment="1" applyBorder="1" applyFont="1">
      <alignment horizontal="center" shrinkToFit="0" vertical="center" wrapText="1"/>
    </xf>
    <xf borderId="27" fillId="5" fontId="7" numFmtId="0" xfId="0" applyAlignment="1" applyBorder="1" applyFont="1">
      <alignment horizontal="center" shrinkToFit="0" vertical="center" wrapText="1"/>
    </xf>
    <xf borderId="27" fillId="6" fontId="4" numFmtId="0" xfId="0" applyAlignment="1" applyBorder="1" applyFill="1" applyFont="1">
      <alignment horizontal="center" shrinkToFit="0" vertical="center" wrapText="1"/>
    </xf>
    <xf borderId="24" fillId="2" fontId="10" numFmtId="0" xfId="0" applyAlignment="1" applyBorder="1" applyFont="1">
      <alignment horizontal="center" shrinkToFit="0" vertical="center" wrapText="1"/>
    </xf>
    <xf borderId="27" fillId="0" fontId="10" numFmtId="164" xfId="0" applyAlignment="1" applyBorder="1" applyFont="1" applyNumberFormat="1">
      <alignment horizontal="center" shrinkToFit="0" vertical="center" wrapText="1"/>
    </xf>
    <xf borderId="28" fillId="2" fontId="1" numFmtId="0" xfId="0" applyAlignment="1" applyBorder="1" applyFont="1">
      <alignment shrinkToFit="0" vertical="center" wrapText="1"/>
    </xf>
    <xf borderId="4" fillId="2" fontId="1" numFmtId="0" xfId="0" applyAlignment="1" applyBorder="1" applyFont="1">
      <alignment shrinkToFit="0" vertical="center" wrapText="1"/>
    </xf>
    <xf borderId="27" fillId="2" fontId="10" numFmtId="0" xfId="0" applyAlignment="1" applyBorder="1" applyFont="1">
      <alignment horizontal="center" shrinkToFit="0" vertical="center" wrapText="1"/>
    </xf>
    <xf borderId="24" fillId="2" fontId="10" numFmtId="14" xfId="0" applyAlignment="1" applyBorder="1" applyFont="1" applyNumberFormat="1">
      <alignment horizontal="center" shrinkToFit="0" vertical="center" wrapText="1"/>
    </xf>
    <xf borderId="24" fillId="0" fontId="10" numFmtId="1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shrinkToFit="0" vertical="bottom" wrapText="0"/>
    </xf>
    <xf borderId="29" fillId="4" fontId="7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24" fillId="5" fontId="7" numFmtId="0" xfId="0" applyAlignment="1" applyBorder="1" applyFont="1">
      <alignment horizontal="left" shrinkToFit="0" vertical="center" wrapText="0"/>
    </xf>
    <xf borderId="27" fillId="2" fontId="4" numFmtId="0" xfId="0" applyAlignment="1" applyBorder="1" applyFont="1">
      <alignment horizontal="center" shrinkToFit="0" vertical="center" wrapText="0"/>
    </xf>
    <xf borderId="27" fillId="2" fontId="4" numFmtId="165" xfId="0" applyAlignment="1" applyBorder="1" applyFont="1" applyNumberFormat="1">
      <alignment horizontal="center" shrinkToFit="0" vertical="center" wrapText="0"/>
    </xf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24" fillId="7" fontId="9" numFmtId="0" xfId="0" applyAlignment="1" applyBorder="1" applyFill="1" applyFont="1">
      <alignment horizontal="center" shrinkToFit="0" vertical="center" wrapText="0"/>
    </xf>
    <xf borderId="0" fillId="0" fontId="4" numFmtId="0" xfId="0" applyAlignment="1" applyFont="1">
      <alignment horizontal="left" shrinkToFit="0" vertical="center" wrapText="0"/>
    </xf>
    <xf borderId="0" fillId="0" fontId="4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left" shrinkToFit="0" vertical="bottom" wrapText="0"/>
    </xf>
    <xf borderId="24" fillId="2" fontId="4" numFmtId="0" xfId="0" applyAlignment="1" applyBorder="1" applyFont="1">
      <alignment horizontal="center" shrinkToFit="0" vertical="center" wrapText="0"/>
    </xf>
    <xf borderId="24" fillId="2" fontId="4" numFmtId="9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1" numFmtId="0" xfId="0" applyAlignment="1" applyFont="1">
      <alignment shrinkToFit="0" vertical="bottom" wrapText="0"/>
    </xf>
    <xf borderId="35" fillId="0" fontId="11" numFmtId="0" xfId="0" applyAlignment="1" applyBorder="1" applyFont="1">
      <alignment shrinkToFit="0" vertical="bottom" wrapText="0"/>
    </xf>
    <xf borderId="0" fillId="0" fontId="11" numFmtId="49" xfId="0" applyAlignment="1" applyFont="1" applyNumberFormat="1">
      <alignment shrinkToFit="0" vertical="bottom" wrapText="0"/>
    </xf>
    <xf borderId="36" fillId="0" fontId="11" numFmtId="0" xfId="0" applyAlignment="1" applyBorder="1" applyFont="1">
      <alignment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FFFF99"/>
          <bgColor rgb="FFFFFF99"/>
        </patternFill>
      </fill>
      <border/>
    </dxf>
    <dxf>
      <font/>
      <fill>
        <patternFill patternType="solid">
          <fgColor rgb="FFFFCC99"/>
          <bgColor rgb="FFFFCC99"/>
        </patternFill>
      </fill>
      <border/>
    </dxf>
    <dxf>
      <font/>
      <fill>
        <patternFill patternType="solid">
          <fgColor rgb="FF99CCFF"/>
          <bgColor rgb="FF99CC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71550" cy="4572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962025" cy="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0</xdr:rowOff>
    </xdr:from>
    <xdr:ext cx="1924050" cy="9239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180975</xdr:rowOff>
    </xdr:from>
    <xdr:ext cx="1209675" cy="5810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133350</xdr:rowOff>
    </xdr:from>
    <xdr:ext cx="1590675" cy="7620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180975</xdr:rowOff>
    </xdr:from>
    <xdr:ext cx="1485900" cy="7143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4.43" defaultRowHeight="15.0"/>
  <cols>
    <col customWidth="1" min="1" max="22" width="14.43"/>
    <col customWidth="1" min="23" max="26" width="8.0"/>
  </cols>
  <sheetData>
    <row r="1" ht="14.25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</row>
    <row r="2" ht="14.25" customHeight="1">
      <c r="A2" s="1"/>
      <c r="B2" s="2"/>
      <c r="C2" s="3"/>
      <c r="D2" s="6"/>
      <c r="E2" s="3"/>
      <c r="F2" s="1"/>
      <c r="G2" s="2"/>
      <c r="H2" s="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"/>
      <c r="U2" s="5"/>
      <c r="V2" s="5"/>
    </row>
    <row r="3" ht="14.25" customHeight="1">
      <c r="A3" s="1"/>
      <c r="B3" s="2"/>
      <c r="C3" s="2"/>
      <c r="D3" s="2"/>
      <c r="E3" s="2"/>
      <c r="F3" s="2"/>
      <c r="G3" s="2"/>
      <c r="H3" s="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5"/>
      <c r="U3" s="5"/>
      <c r="V3" s="5"/>
    </row>
    <row r="4" ht="22.5" customHeight="1">
      <c r="A4" s="8" t="s">
        <v>0</v>
      </c>
      <c r="B4" s="9"/>
      <c r="C4" s="9"/>
      <c r="D4" s="9"/>
      <c r="E4" s="9"/>
      <c r="F4" s="9"/>
      <c r="G4" s="9"/>
      <c r="H4" s="1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5"/>
      <c r="U4" s="5"/>
      <c r="V4" s="5"/>
    </row>
    <row r="5" ht="14.25" customHeight="1">
      <c r="A5" s="1"/>
      <c r="B5" s="2"/>
      <c r="C5" s="2"/>
      <c r="D5" s="2"/>
      <c r="E5" s="2"/>
      <c r="F5" s="2"/>
      <c r="G5" s="2"/>
      <c r="H5" s="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</row>
    <row r="6" ht="14.25" customHeight="1">
      <c r="A6" s="11"/>
      <c r="B6" s="12" t="s">
        <v>1</v>
      </c>
      <c r="G6" s="13"/>
      <c r="H6" s="1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/>
      <c r="U6" s="5"/>
      <c r="V6" s="5"/>
    </row>
    <row r="7" ht="14.25" customHeight="1">
      <c r="A7" s="11"/>
      <c r="G7" s="13"/>
      <c r="H7" s="1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/>
      <c r="U7" s="5"/>
      <c r="V7" s="5"/>
    </row>
    <row r="8" ht="14.25" customHeight="1">
      <c r="A8" s="11"/>
      <c r="G8" s="13"/>
      <c r="H8" s="1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/>
      <c r="U8" s="5"/>
      <c r="V8" s="5"/>
    </row>
    <row r="9" ht="14.25" customHeight="1">
      <c r="A9" s="11"/>
      <c r="G9" s="13"/>
      <c r="H9" s="1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"/>
      <c r="U9" s="5"/>
      <c r="V9" s="5"/>
    </row>
    <row r="10" ht="14.25" customHeight="1">
      <c r="A10" s="11"/>
      <c r="G10" s="13"/>
      <c r="H10" s="1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5"/>
      <c r="V10" s="5"/>
    </row>
    <row r="11" ht="14.25" customHeight="1">
      <c r="A11" s="11"/>
      <c r="G11" s="13"/>
      <c r="H11" s="1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5"/>
      <c r="U11" s="5"/>
      <c r="V11" s="5"/>
    </row>
    <row r="12" ht="14.25" customHeight="1">
      <c r="A12" s="11"/>
      <c r="G12" s="13"/>
      <c r="H12" s="1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5"/>
      <c r="U12" s="5"/>
      <c r="V12" s="5"/>
    </row>
    <row r="13" ht="14.25" customHeight="1">
      <c r="A13" s="11"/>
      <c r="G13" s="13"/>
      <c r="H13" s="1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"/>
      <c r="U13" s="5"/>
      <c r="V13" s="5"/>
    </row>
    <row r="14" ht="14.25" customHeight="1">
      <c r="A14" s="11"/>
      <c r="G14" s="13"/>
      <c r="H14" s="1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"/>
      <c r="U14" s="5"/>
      <c r="V14" s="5"/>
    </row>
    <row r="15" ht="14.25" customHeight="1">
      <c r="A15" s="11"/>
      <c r="G15" s="13"/>
      <c r="H15" s="14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5"/>
      <c r="U15" s="5"/>
      <c r="V15" s="5"/>
    </row>
    <row r="16" ht="14.25" customHeight="1">
      <c r="A16" s="11"/>
      <c r="G16" s="13"/>
      <c r="H16" s="1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"/>
      <c r="U16" s="5"/>
      <c r="V16" s="5"/>
    </row>
    <row r="17" ht="14.25" customHeight="1">
      <c r="A17" s="11"/>
      <c r="G17" s="13"/>
      <c r="H17" s="1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5"/>
      <c r="U17" s="5"/>
      <c r="V17" s="5"/>
    </row>
    <row r="18" ht="14.25" customHeight="1">
      <c r="A18" s="11"/>
      <c r="G18" s="13"/>
      <c r="H18" s="1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5"/>
      <c r="U18" s="5"/>
      <c r="V18" s="5"/>
    </row>
    <row r="19" ht="14.25" customHeight="1">
      <c r="A19" s="11"/>
      <c r="G19" s="13"/>
      <c r="H19" s="1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5"/>
      <c r="U19" s="5"/>
      <c r="V19" s="5"/>
    </row>
    <row r="20" ht="14.25" customHeight="1">
      <c r="A20" s="11"/>
      <c r="G20" s="13"/>
      <c r="H20" s="1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5"/>
      <c r="U20" s="5"/>
      <c r="V20" s="5"/>
    </row>
    <row r="21" ht="14.25" customHeight="1">
      <c r="A21" s="11"/>
      <c r="G21" s="13"/>
      <c r="H21" s="1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"/>
      <c r="U21" s="5"/>
      <c r="V21" s="5"/>
    </row>
    <row r="22" ht="14.25" customHeight="1">
      <c r="A22" s="11"/>
      <c r="G22" s="13"/>
      <c r="H22" s="11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5"/>
      <c r="U22" s="5"/>
      <c r="V22" s="5"/>
    </row>
    <row r="23" ht="14.25" customHeight="1">
      <c r="A23" s="11"/>
      <c r="G23" s="13"/>
      <c r="H23" s="1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5"/>
      <c r="U23" s="5"/>
      <c r="V23" s="5"/>
    </row>
    <row r="24" ht="14.25" customHeight="1">
      <c r="A24" s="11"/>
      <c r="B24" s="2"/>
      <c r="C24" s="2"/>
      <c r="D24" s="2"/>
      <c r="E24" s="2"/>
      <c r="F24" s="2"/>
      <c r="G24" s="3"/>
      <c r="H24" s="1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5"/>
      <c r="U24" s="5"/>
      <c r="V24" s="5"/>
    </row>
    <row r="25" ht="14.25" customHeight="1">
      <c r="A25" s="11"/>
      <c r="B25" s="11"/>
      <c r="C25" s="11"/>
      <c r="D25" s="11"/>
      <c r="E25" s="11"/>
      <c r="F25" s="11"/>
      <c r="G25" s="11"/>
      <c r="H25" s="1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5"/>
      <c r="U25" s="5"/>
      <c r="V25" s="5"/>
    </row>
    <row r="26" ht="14.25" customHeight="1">
      <c r="A26" s="1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"/>
      <c r="U26" s="5"/>
      <c r="V26" s="5"/>
    </row>
    <row r="27" ht="14.25" customHeight="1">
      <c r="A27" s="1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5"/>
      <c r="U27" s="5"/>
      <c r="V27" s="5"/>
    </row>
    <row r="28" ht="14.25" customHeight="1">
      <c r="A28" s="1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5"/>
      <c r="U28" s="5"/>
      <c r="V28" s="5"/>
    </row>
    <row r="29" ht="14.25" customHeight="1">
      <c r="A29" s="1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5"/>
      <c r="U29" s="5"/>
      <c r="V29" s="5"/>
    </row>
    <row r="30" ht="14.25" customHeight="1">
      <c r="A30" s="1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"/>
      <c r="U30" s="5"/>
      <c r="V30" s="5"/>
    </row>
    <row r="31" ht="14.25" customHeight="1">
      <c r="A31" s="15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5"/>
      <c r="U31" s="5"/>
      <c r="V31" s="5"/>
    </row>
    <row r="32" ht="14.25" customHeight="1">
      <c r="A32" s="1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"/>
      <c r="U32" s="5"/>
      <c r="V32" s="5"/>
    </row>
    <row r="33" ht="14.25" customHeight="1">
      <c r="A33" s="1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5"/>
      <c r="U33" s="5"/>
      <c r="V33" s="5"/>
    </row>
    <row r="34" ht="14.25" customHeight="1">
      <c r="A34" s="1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5"/>
      <c r="U34" s="5"/>
      <c r="V34" s="5"/>
    </row>
    <row r="35" ht="14.25" customHeight="1">
      <c r="A35" s="1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5"/>
      <c r="U35" s="5"/>
      <c r="V35" s="5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H1"/>
    <mergeCell ref="A2:C2"/>
    <mergeCell ref="D2:E2"/>
    <mergeCell ref="F2:H2"/>
    <mergeCell ref="A3:H3"/>
    <mergeCell ref="A4:H4"/>
    <mergeCell ref="A5:H5"/>
    <mergeCell ref="B6:G2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showGridLines="0" workbookViewId="0"/>
  </sheetViews>
  <sheetFormatPr customHeight="1" defaultColWidth="14.43" defaultRowHeight="15.0"/>
  <cols>
    <col customWidth="1" min="1" max="32" width="14.43"/>
  </cols>
  <sheetData>
    <row r="1" ht="37.5" customHeight="1">
      <c r="A1" s="16"/>
      <c r="B1" s="13"/>
      <c r="C1" s="17" t="s">
        <v>2</v>
      </c>
      <c r="D1" s="18"/>
      <c r="E1" s="19" t="s">
        <v>3</v>
      </c>
      <c r="F1" s="20" t="s">
        <v>4</v>
      </c>
      <c r="G1" s="20" t="s">
        <v>5</v>
      </c>
      <c r="H1" s="20" t="s">
        <v>6</v>
      </c>
      <c r="I1" s="16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ht="37.5" customHeight="1">
      <c r="A2" s="2"/>
      <c r="B2" s="3"/>
      <c r="C2" s="22"/>
      <c r="D2" s="23"/>
      <c r="E2" s="24" t="s">
        <v>7</v>
      </c>
      <c r="F2" s="25" t="s">
        <v>8</v>
      </c>
      <c r="G2" s="25" t="s">
        <v>9</v>
      </c>
      <c r="H2" s="25" t="s">
        <v>10</v>
      </c>
      <c r="I2" s="1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ht="37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ht="48.75" customHeight="1">
      <c r="A4" s="27"/>
      <c r="B4" s="28" t="s">
        <v>11</v>
      </c>
      <c r="C4" s="29"/>
      <c r="D4" s="30" t="s">
        <v>12</v>
      </c>
      <c r="E4" s="31"/>
      <c r="F4" s="31"/>
      <c r="G4" s="31"/>
      <c r="H4" s="31"/>
      <c r="I4" s="31"/>
      <c r="J4" s="31"/>
      <c r="K4" s="31"/>
      <c r="L4" s="29"/>
      <c r="M4" s="32"/>
      <c r="N4" s="32"/>
      <c r="O4" s="32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ht="14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ht="14.25" customHeight="1">
      <c r="A6" s="27"/>
      <c r="B6" s="33"/>
      <c r="C6" s="33"/>
      <c r="D6" s="33"/>
      <c r="E6" s="27"/>
      <c r="F6" s="33"/>
      <c r="G6" s="33"/>
      <c r="H6" s="33"/>
      <c r="I6" s="27"/>
      <c r="J6" s="33"/>
      <c r="K6" s="33"/>
      <c r="L6" s="33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ht="21.0" customHeight="1">
      <c r="A7" s="34"/>
      <c r="B7" s="35" t="s">
        <v>13</v>
      </c>
      <c r="C7" s="36"/>
      <c r="D7" s="37"/>
      <c r="E7" s="38"/>
      <c r="F7" s="35" t="s">
        <v>14</v>
      </c>
      <c r="G7" s="36"/>
      <c r="H7" s="37"/>
      <c r="I7" s="38"/>
      <c r="J7" s="35" t="s">
        <v>15</v>
      </c>
      <c r="K7" s="36"/>
      <c r="L7" s="37"/>
      <c r="M7" s="39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ht="23.25" customHeight="1">
      <c r="A8" s="34"/>
      <c r="B8" s="41" t="s">
        <v>16</v>
      </c>
      <c r="C8" s="37"/>
      <c r="D8" s="42" t="s">
        <v>17</v>
      </c>
      <c r="E8" s="38"/>
      <c r="F8" s="41" t="s">
        <v>16</v>
      </c>
      <c r="G8" s="37"/>
      <c r="H8" s="42" t="s">
        <v>17</v>
      </c>
      <c r="I8" s="38"/>
      <c r="J8" s="41" t="s">
        <v>16</v>
      </c>
      <c r="K8" s="37"/>
      <c r="L8" s="42" t="s">
        <v>17</v>
      </c>
      <c r="M8" s="39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ht="14.25" customHeight="1">
      <c r="A9" s="34"/>
      <c r="B9" s="43" t="s">
        <v>18</v>
      </c>
      <c r="C9" s="37"/>
      <c r="D9" s="44">
        <v>4.0</v>
      </c>
      <c r="E9" s="38"/>
      <c r="F9" s="43" t="s">
        <v>19</v>
      </c>
      <c r="G9" s="37"/>
      <c r="H9" s="44">
        <v>2.0</v>
      </c>
      <c r="I9" s="38"/>
      <c r="J9" s="45" t="s">
        <v>20</v>
      </c>
      <c r="K9" s="37"/>
      <c r="L9" s="44">
        <v>5.0</v>
      </c>
      <c r="M9" s="39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ht="14.25" customHeight="1">
      <c r="A10" s="34"/>
      <c r="B10" s="43"/>
      <c r="C10" s="37"/>
      <c r="D10" s="44"/>
      <c r="E10" s="38"/>
      <c r="F10" s="43"/>
      <c r="G10" s="37"/>
      <c r="H10" s="44"/>
      <c r="I10" s="38"/>
      <c r="J10" s="43"/>
      <c r="K10" s="37"/>
      <c r="L10" s="44"/>
      <c r="M10" s="39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ht="14.25" customHeight="1">
      <c r="A11" s="34"/>
      <c r="B11" s="43"/>
      <c r="C11" s="37"/>
      <c r="D11" s="44"/>
      <c r="E11" s="38"/>
      <c r="F11" s="43"/>
      <c r="G11" s="37"/>
      <c r="H11" s="44"/>
      <c r="I11" s="38"/>
      <c r="J11" s="43"/>
      <c r="K11" s="37"/>
      <c r="L11" s="44"/>
      <c r="M11" s="39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ht="14.25" customHeight="1">
      <c r="A12" s="34"/>
      <c r="B12" s="43"/>
      <c r="C12" s="37"/>
      <c r="D12" s="44"/>
      <c r="E12" s="38"/>
      <c r="F12" s="43"/>
      <c r="G12" s="37"/>
      <c r="H12" s="44"/>
      <c r="I12" s="38"/>
      <c r="J12" s="43"/>
      <c r="K12" s="37"/>
      <c r="L12" s="44"/>
      <c r="M12" s="39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ht="14.25" customHeight="1">
      <c r="A13" s="34"/>
      <c r="B13" s="41" t="s">
        <v>21</v>
      </c>
      <c r="C13" s="37"/>
      <c r="D13" s="46">
        <f>AVERAGE(D9:D12)</f>
        <v>4</v>
      </c>
      <c r="E13" s="38"/>
      <c r="F13" s="41" t="s">
        <v>21</v>
      </c>
      <c r="G13" s="37"/>
      <c r="H13" s="46">
        <f>AVERAGE(H9:H12)</f>
        <v>2</v>
      </c>
      <c r="I13" s="38"/>
      <c r="J13" s="41" t="s">
        <v>21</v>
      </c>
      <c r="K13" s="37"/>
      <c r="L13" s="46">
        <f>AVERAGE(L9:L12)</f>
        <v>5</v>
      </c>
      <c r="M13" s="39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ht="14.25" customHeight="1">
      <c r="A14" s="40"/>
      <c r="B14" s="47"/>
      <c r="C14" s="47"/>
      <c r="D14" s="47"/>
      <c r="E14" s="40"/>
      <c r="F14" s="47"/>
      <c r="G14" s="47"/>
      <c r="H14" s="47"/>
      <c r="I14" s="40"/>
      <c r="J14" s="47"/>
      <c r="K14" s="47"/>
      <c r="L14" s="47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ht="14.2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ht="14.2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ht="14.25" customHeight="1">
      <c r="A17" s="40"/>
      <c r="B17" s="48"/>
      <c r="C17" s="48"/>
      <c r="D17" s="48"/>
      <c r="E17" s="40"/>
      <c r="F17" s="48"/>
      <c r="G17" s="48"/>
      <c r="H17" s="48"/>
      <c r="I17" s="40"/>
      <c r="J17" s="48"/>
      <c r="K17" s="48"/>
      <c r="L17" s="48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ht="23.25" customHeight="1">
      <c r="A18" s="34"/>
      <c r="B18" s="35" t="s">
        <v>22</v>
      </c>
      <c r="C18" s="36"/>
      <c r="D18" s="37"/>
      <c r="E18" s="38"/>
      <c r="F18" s="35" t="s">
        <v>23</v>
      </c>
      <c r="G18" s="36"/>
      <c r="H18" s="37"/>
      <c r="I18" s="38"/>
      <c r="J18" s="35" t="s">
        <v>24</v>
      </c>
      <c r="K18" s="36"/>
      <c r="L18" s="37"/>
      <c r="M18" s="39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ht="23.25" customHeight="1">
      <c r="A19" s="34"/>
      <c r="B19" s="41" t="s">
        <v>16</v>
      </c>
      <c r="C19" s="37"/>
      <c r="D19" s="42" t="s">
        <v>17</v>
      </c>
      <c r="E19" s="38"/>
      <c r="F19" s="41" t="s">
        <v>16</v>
      </c>
      <c r="G19" s="37"/>
      <c r="H19" s="42" t="s">
        <v>17</v>
      </c>
      <c r="I19" s="38"/>
      <c r="J19" s="41" t="s">
        <v>16</v>
      </c>
      <c r="K19" s="37"/>
      <c r="L19" s="42" t="s">
        <v>17</v>
      </c>
      <c r="M19" s="39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</row>
    <row r="20" ht="33.0" customHeight="1">
      <c r="A20" s="34"/>
      <c r="B20" s="49" t="s">
        <v>25</v>
      </c>
      <c r="C20" s="37"/>
      <c r="D20" s="50">
        <v>1.0</v>
      </c>
      <c r="E20" s="38"/>
      <c r="F20" s="43" t="s">
        <v>26</v>
      </c>
      <c r="G20" s="37"/>
      <c r="H20" s="44">
        <v>3.0</v>
      </c>
      <c r="I20" s="38"/>
      <c r="J20" s="43" t="s">
        <v>27</v>
      </c>
      <c r="K20" s="37"/>
      <c r="L20" s="44">
        <v>4.0</v>
      </c>
      <c r="M20" s="39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</row>
    <row r="21" ht="32.25" customHeight="1">
      <c r="A21" s="34"/>
      <c r="B21" s="43"/>
      <c r="C21" s="37"/>
      <c r="D21" s="44"/>
      <c r="E21" s="38"/>
      <c r="F21" s="43"/>
      <c r="G21" s="37"/>
      <c r="H21" s="44"/>
      <c r="I21" s="38"/>
      <c r="J21" s="43" t="s">
        <v>28</v>
      </c>
      <c r="K21" s="37"/>
      <c r="L21" s="44">
        <v>2.0</v>
      </c>
      <c r="M21" s="39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</row>
    <row r="22" ht="15.75" customHeight="1">
      <c r="A22" s="34"/>
      <c r="B22" s="43"/>
      <c r="C22" s="37"/>
      <c r="D22" s="44"/>
      <c r="E22" s="38"/>
      <c r="F22" s="43"/>
      <c r="G22" s="37"/>
      <c r="H22" s="44"/>
      <c r="I22" s="38"/>
      <c r="J22" s="43"/>
      <c r="K22" s="37"/>
      <c r="L22" s="44"/>
      <c r="M22" s="39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</row>
    <row r="23" ht="15.75" customHeight="1">
      <c r="A23" s="34"/>
      <c r="B23" s="43"/>
      <c r="C23" s="37"/>
      <c r="D23" s="44"/>
      <c r="E23" s="38"/>
      <c r="F23" s="43"/>
      <c r="G23" s="37"/>
      <c r="H23" s="44"/>
      <c r="I23" s="38"/>
      <c r="J23" s="43"/>
      <c r="K23" s="37"/>
      <c r="L23" s="44"/>
      <c r="M23" s="39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</row>
    <row r="24" ht="15.75" customHeight="1">
      <c r="A24" s="34"/>
      <c r="B24" s="41" t="s">
        <v>21</v>
      </c>
      <c r="C24" s="37"/>
      <c r="D24" s="46">
        <f>AVERAGE(D20:D23)</f>
        <v>1</v>
      </c>
      <c r="E24" s="38"/>
      <c r="F24" s="41" t="s">
        <v>21</v>
      </c>
      <c r="G24" s="37"/>
      <c r="H24" s="46">
        <f>AVERAGE(H20:H23)</f>
        <v>3</v>
      </c>
      <c r="I24" s="38"/>
      <c r="J24" s="41" t="s">
        <v>21</v>
      </c>
      <c r="K24" s="37"/>
      <c r="L24" s="46">
        <f>AVERAGE(L20:L23)</f>
        <v>3</v>
      </c>
      <c r="M24" s="39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</row>
    <row r="2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</row>
    <row r="22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</row>
    <row r="222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</row>
    <row r="22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</row>
    <row r="22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1:B2"/>
    <mergeCell ref="C1:D2"/>
    <mergeCell ref="B4:C4"/>
    <mergeCell ref="D4:L4"/>
    <mergeCell ref="B7:D7"/>
    <mergeCell ref="J7:L7"/>
    <mergeCell ref="J8:K8"/>
    <mergeCell ref="F7:H7"/>
    <mergeCell ref="F8:G8"/>
    <mergeCell ref="F9:G9"/>
    <mergeCell ref="J9:K9"/>
    <mergeCell ref="F10:G10"/>
    <mergeCell ref="J10:K10"/>
    <mergeCell ref="J11:K11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1:C11"/>
    <mergeCell ref="B12:C12"/>
    <mergeCell ref="B13:C13"/>
    <mergeCell ref="B18:D18"/>
    <mergeCell ref="F22:G22"/>
    <mergeCell ref="F23:G23"/>
    <mergeCell ref="F24:G24"/>
    <mergeCell ref="F11:G11"/>
    <mergeCell ref="F12:G12"/>
    <mergeCell ref="F13:G13"/>
    <mergeCell ref="F18:H18"/>
    <mergeCell ref="F19:G19"/>
    <mergeCell ref="F20:G20"/>
    <mergeCell ref="F21:G21"/>
    <mergeCell ref="J23:K23"/>
    <mergeCell ref="J24:K24"/>
    <mergeCell ref="J12:K12"/>
    <mergeCell ref="J13:K13"/>
    <mergeCell ref="J18:L18"/>
    <mergeCell ref="J19:K19"/>
    <mergeCell ref="J20:K20"/>
    <mergeCell ref="J21:K21"/>
    <mergeCell ref="J22:K22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showGridLines="0" workbookViewId="0"/>
  </sheetViews>
  <sheetFormatPr customHeight="1" defaultColWidth="14.43" defaultRowHeight="15.0"/>
  <cols>
    <col customWidth="1" min="1" max="33" width="14.43"/>
  </cols>
  <sheetData>
    <row r="1" ht="37.5" customHeight="1">
      <c r="A1" s="16"/>
      <c r="B1" s="13"/>
      <c r="C1" s="17" t="s">
        <v>2</v>
      </c>
      <c r="D1" s="18"/>
      <c r="E1" s="20" t="s">
        <v>3</v>
      </c>
      <c r="F1" s="19" t="s">
        <v>4</v>
      </c>
      <c r="G1" s="20" t="s">
        <v>5</v>
      </c>
      <c r="H1" s="20" t="s">
        <v>6</v>
      </c>
      <c r="I1" s="16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ht="37.5" customHeight="1">
      <c r="A2" s="2"/>
      <c r="B2" s="3"/>
      <c r="C2" s="22"/>
      <c r="D2" s="23"/>
      <c r="E2" s="25" t="s">
        <v>7</v>
      </c>
      <c r="F2" s="24" t="s">
        <v>8</v>
      </c>
      <c r="G2" s="25" t="s">
        <v>9</v>
      </c>
      <c r="H2" s="25" t="s">
        <v>10</v>
      </c>
      <c r="I2" s="1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ht="37.5" customHeight="1">
      <c r="A3" s="16"/>
      <c r="B3" s="3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ht="30.75" customHeight="1">
      <c r="A4" s="51"/>
      <c r="B4" s="52" t="s">
        <v>29</v>
      </c>
      <c r="C4" s="35" t="s">
        <v>30</v>
      </c>
      <c r="D4" s="37"/>
      <c r="E4" s="53" t="s">
        <v>31</v>
      </c>
      <c r="F4" s="36"/>
      <c r="G4" s="37"/>
      <c r="H4" s="53" t="s">
        <v>32</v>
      </c>
      <c r="I4" s="37"/>
      <c r="J4" s="53" t="s">
        <v>33</v>
      </c>
      <c r="K4" s="37"/>
      <c r="L4" s="54" t="s">
        <v>34</v>
      </c>
      <c r="M4" s="53" t="s">
        <v>35</v>
      </c>
      <c r="N4" s="3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ht="27.0" customHeight="1">
      <c r="A5" s="51"/>
      <c r="B5" s="55">
        <v>1.0</v>
      </c>
      <c r="C5" s="56" t="str">
        <f>IFERROR(VLOOKUP(B5,parametro!F:H,2,0),"")</f>
        <v>Não há controle de qualidade</v>
      </c>
      <c r="D5" s="37"/>
      <c r="E5" s="43"/>
      <c r="F5" s="36"/>
      <c r="G5" s="37"/>
      <c r="H5" s="43"/>
      <c r="I5" s="37"/>
      <c r="J5" s="43"/>
      <c r="K5" s="37"/>
      <c r="L5" s="57"/>
      <c r="M5" s="43"/>
      <c r="N5" s="37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ht="27.0" customHeight="1">
      <c r="A6" s="51"/>
      <c r="B6" s="55">
        <v>2.0</v>
      </c>
      <c r="C6" s="56" t="str">
        <f>IFERROR(VLOOKUP(B6,parametro!F:H,2,0),"")</f>
        <v>Falta de procedimentos</v>
      </c>
      <c r="D6" s="37"/>
      <c r="E6" s="43"/>
      <c r="F6" s="36"/>
      <c r="G6" s="37"/>
      <c r="H6" s="43"/>
      <c r="I6" s="37"/>
      <c r="J6" s="43"/>
      <c r="K6" s="37"/>
      <c r="L6" s="57"/>
      <c r="M6" s="43"/>
      <c r="N6" s="37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ht="27.0" customHeight="1">
      <c r="A7" s="51"/>
      <c r="B7" s="55">
        <v>3.0</v>
      </c>
      <c r="C7" s="56" t="str">
        <f>IFERROR(VLOOKUP(B7,parametro!F:H,2,0),"")</f>
        <v>Mão de obra nao é suficente</v>
      </c>
      <c r="D7" s="37"/>
      <c r="E7" s="43"/>
      <c r="F7" s="36"/>
      <c r="G7" s="37"/>
      <c r="H7" s="43"/>
      <c r="I7" s="37"/>
      <c r="J7" s="43"/>
      <c r="K7" s="37"/>
      <c r="L7" s="57"/>
      <c r="M7" s="43"/>
      <c r="N7" s="37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ht="27.0" customHeight="1">
      <c r="A8" s="51"/>
      <c r="B8" s="55">
        <v>4.0</v>
      </c>
      <c r="C8" s="56" t="str">
        <f>IFERROR(VLOOKUP(B8,parametro!F:H,2,0),"")</f>
        <v>Máquinas não tem plano de manutenção</v>
      </c>
      <c r="D8" s="37"/>
      <c r="E8" s="43"/>
      <c r="F8" s="36"/>
      <c r="G8" s="37"/>
      <c r="H8" s="43"/>
      <c r="I8" s="37"/>
      <c r="J8" s="43"/>
      <c r="K8" s="37"/>
      <c r="L8" s="57"/>
      <c r="M8" s="43"/>
      <c r="N8" s="37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</row>
    <row r="9" ht="27.0" customHeight="1">
      <c r="A9" s="51"/>
      <c r="B9" s="55">
        <v>5.0</v>
      </c>
      <c r="C9" s="56" t="str">
        <f>IFERROR(VLOOKUP(B9,parametro!F:H,2,0),"")</f>
        <v>Ambiente sujo</v>
      </c>
      <c r="D9" s="37"/>
      <c r="E9" s="43"/>
      <c r="F9" s="36"/>
      <c r="G9" s="37"/>
      <c r="H9" s="43"/>
      <c r="I9" s="37"/>
      <c r="J9" s="43"/>
      <c r="K9" s="37"/>
      <c r="L9" s="57"/>
      <c r="M9" s="43"/>
      <c r="N9" s="37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ht="27.0" customHeight="1">
      <c r="A10" s="51"/>
      <c r="B10" s="55">
        <v>6.0</v>
      </c>
      <c r="C10" s="56" t="str">
        <f>IFERROR(VLOOKUP(B10,parametro!F:H,2,0),"")</f>
        <v>Não tem material suficiente</v>
      </c>
      <c r="D10" s="37"/>
      <c r="E10" s="43"/>
      <c r="F10" s="36"/>
      <c r="G10" s="37"/>
      <c r="H10" s="43"/>
      <c r="I10" s="37"/>
      <c r="J10" s="43"/>
      <c r="K10" s="37"/>
      <c r="L10" s="57"/>
      <c r="M10" s="43"/>
      <c r="N10" s="37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ht="27.0" customHeight="1">
      <c r="A11" s="51"/>
      <c r="B11" s="55">
        <v>7.0</v>
      </c>
      <c r="C11" s="56" t="str">
        <f>IFERROR(VLOOKUP(B11,parametro!F:H,2,0),"")</f>
        <v>Forncedor entregou amterial em atrado </v>
      </c>
      <c r="D11" s="37"/>
      <c r="E11" s="43"/>
      <c r="F11" s="36"/>
      <c r="G11" s="37"/>
      <c r="H11" s="43"/>
      <c r="I11" s="37"/>
      <c r="J11" s="43"/>
      <c r="K11" s="37"/>
      <c r="L11" s="57"/>
      <c r="M11" s="43"/>
      <c r="N11" s="37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ht="27.0" customHeight="1">
      <c r="A12" s="51"/>
      <c r="B12" s="55">
        <v>8.0</v>
      </c>
      <c r="C12" s="56" t="str">
        <f>IFERROR(VLOOKUP(B12,parametro!F:H,2,0),"")</f>
        <v/>
      </c>
      <c r="D12" s="37"/>
      <c r="E12" s="43"/>
      <c r="F12" s="36"/>
      <c r="G12" s="37"/>
      <c r="H12" s="43"/>
      <c r="I12" s="37"/>
      <c r="J12" s="43"/>
      <c r="K12" s="37"/>
      <c r="L12" s="57"/>
      <c r="M12" s="43"/>
      <c r="N12" s="37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ht="27.0" customHeight="1">
      <c r="A13" s="51"/>
      <c r="B13" s="55">
        <v>9.0</v>
      </c>
      <c r="C13" s="56" t="str">
        <f>IFERROR(VLOOKUP(B13,parametro!F:H,2,0),"")</f>
        <v/>
      </c>
      <c r="D13" s="37"/>
      <c r="E13" s="43"/>
      <c r="F13" s="36"/>
      <c r="G13" s="37"/>
      <c r="H13" s="43"/>
      <c r="I13" s="37"/>
      <c r="J13" s="43"/>
      <c r="K13" s="37"/>
      <c r="L13" s="57"/>
      <c r="M13" s="43"/>
      <c r="N13" s="37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</row>
    <row r="14" ht="27.0" customHeight="1">
      <c r="A14" s="51"/>
      <c r="B14" s="55">
        <v>10.0</v>
      </c>
      <c r="C14" s="56" t="str">
        <f>IFERROR(VLOOKUP(B14,parametro!F:H,2,0),"")</f>
        <v/>
      </c>
      <c r="D14" s="37"/>
      <c r="E14" s="43"/>
      <c r="F14" s="36"/>
      <c r="G14" s="37"/>
      <c r="H14" s="43"/>
      <c r="I14" s="37"/>
      <c r="J14" s="43"/>
      <c r="K14" s="37"/>
      <c r="L14" s="57"/>
      <c r="M14" s="43"/>
      <c r="N14" s="37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ht="27.0" customHeight="1">
      <c r="A15" s="51"/>
      <c r="B15" s="55">
        <v>11.0</v>
      </c>
      <c r="C15" s="56" t="str">
        <f>IFERROR(VLOOKUP(B15,parametro!F:H,2,0),"")</f>
        <v/>
      </c>
      <c r="D15" s="37"/>
      <c r="E15" s="43"/>
      <c r="F15" s="36"/>
      <c r="G15" s="37"/>
      <c r="H15" s="43"/>
      <c r="I15" s="37"/>
      <c r="J15" s="43"/>
      <c r="K15" s="37"/>
      <c r="L15" s="57"/>
      <c r="M15" s="43"/>
      <c r="N15" s="37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ht="27.0" customHeight="1">
      <c r="A16" s="51"/>
      <c r="B16" s="55">
        <v>12.0</v>
      </c>
      <c r="C16" s="56" t="str">
        <f>IFERROR(VLOOKUP(B16,parametro!F:H,2,0),"")</f>
        <v/>
      </c>
      <c r="D16" s="37"/>
      <c r="E16" s="43"/>
      <c r="F16" s="36"/>
      <c r="G16" s="37"/>
      <c r="H16" s="43"/>
      <c r="I16" s="37"/>
      <c r="J16" s="43"/>
      <c r="K16" s="37"/>
      <c r="L16" s="57"/>
      <c r="M16" s="43"/>
      <c r="N16" s="37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ht="27.0" customHeight="1">
      <c r="A17" s="51"/>
      <c r="B17" s="55">
        <v>13.0</v>
      </c>
      <c r="C17" s="56" t="str">
        <f>IFERROR(VLOOKUP(B17,parametro!F:H,2,0),"")</f>
        <v/>
      </c>
      <c r="D17" s="37"/>
      <c r="E17" s="43"/>
      <c r="F17" s="36"/>
      <c r="G17" s="37"/>
      <c r="H17" s="43"/>
      <c r="I17" s="37"/>
      <c r="J17" s="43"/>
      <c r="K17" s="37"/>
      <c r="L17" s="57"/>
      <c r="M17" s="43"/>
      <c r="N17" s="37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ht="27.0" customHeight="1">
      <c r="A18" s="51"/>
      <c r="B18" s="55">
        <v>14.0</v>
      </c>
      <c r="C18" s="56" t="str">
        <f>IFERROR(VLOOKUP(B18,parametro!F:H,2,0),"")</f>
        <v/>
      </c>
      <c r="D18" s="37"/>
      <c r="E18" s="43"/>
      <c r="F18" s="36"/>
      <c r="G18" s="37"/>
      <c r="H18" s="43"/>
      <c r="I18" s="37"/>
      <c r="J18" s="43"/>
      <c r="K18" s="37"/>
      <c r="L18" s="57"/>
      <c r="M18" s="43"/>
      <c r="N18" s="37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ht="27.0" customHeight="1">
      <c r="A19" s="51"/>
      <c r="B19" s="55">
        <v>15.0</v>
      </c>
      <c r="C19" s="56" t="str">
        <f>IFERROR(VLOOKUP(B19,parametro!F:H,2,0),"")</f>
        <v/>
      </c>
      <c r="D19" s="37"/>
      <c r="E19" s="43"/>
      <c r="F19" s="36"/>
      <c r="G19" s="37"/>
      <c r="H19" s="43"/>
      <c r="I19" s="37"/>
      <c r="J19" s="43"/>
      <c r="K19" s="37"/>
      <c r="L19" s="57"/>
      <c r="M19" s="43"/>
      <c r="N19" s="37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</row>
    <row r="20" ht="27.0" customHeight="1">
      <c r="A20" s="51"/>
      <c r="B20" s="55">
        <v>16.0</v>
      </c>
      <c r="C20" s="56" t="str">
        <f>IFERROR(VLOOKUP(B20,parametro!F:H,2,0),"")</f>
        <v/>
      </c>
      <c r="D20" s="37"/>
      <c r="E20" s="43"/>
      <c r="F20" s="36"/>
      <c r="G20" s="37"/>
      <c r="H20" s="43"/>
      <c r="I20" s="37"/>
      <c r="J20" s="43"/>
      <c r="K20" s="37"/>
      <c r="L20" s="57"/>
      <c r="M20" s="43"/>
      <c r="N20" s="37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</row>
    <row r="21" ht="27.0" customHeight="1">
      <c r="A21" s="51"/>
      <c r="B21" s="55">
        <v>17.0</v>
      </c>
      <c r="C21" s="56" t="str">
        <f>IFERROR(VLOOKUP(B21,parametro!F:H,2,0),"")</f>
        <v/>
      </c>
      <c r="D21" s="37"/>
      <c r="E21" s="43"/>
      <c r="F21" s="36"/>
      <c r="G21" s="37"/>
      <c r="H21" s="43"/>
      <c r="I21" s="37"/>
      <c r="J21" s="43"/>
      <c r="K21" s="37"/>
      <c r="L21" s="57"/>
      <c r="M21" s="43"/>
      <c r="N21" s="37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ht="27.0" customHeight="1">
      <c r="A22" s="51"/>
      <c r="B22" s="55">
        <v>18.0</v>
      </c>
      <c r="C22" s="56" t="str">
        <f>IFERROR(VLOOKUP(B22,parametro!F:H,2,0),"")</f>
        <v/>
      </c>
      <c r="D22" s="37"/>
      <c r="E22" s="43"/>
      <c r="F22" s="36"/>
      <c r="G22" s="37"/>
      <c r="H22" s="43"/>
      <c r="I22" s="37"/>
      <c r="J22" s="43"/>
      <c r="K22" s="37"/>
      <c r="L22" s="57"/>
      <c r="M22" s="43"/>
      <c r="N22" s="37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ht="27.0" customHeight="1">
      <c r="A23" s="51"/>
      <c r="B23" s="55">
        <v>19.0</v>
      </c>
      <c r="C23" s="56" t="str">
        <f>IFERROR(VLOOKUP(B23,parametro!F:H,2,0),"")</f>
        <v/>
      </c>
      <c r="D23" s="37"/>
      <c r="E23" s="43"/>
      <c r="F23" s="36"/>
      <c r="G23" s="37"/>
      <c r="H23" s="43"/>
      <c r="I23" s="37"/>
      <c r="J23" s="43"/>
      <c r="K23" s="37"/>
      <c r="L23" s="57"/>
      <c r="M23" s="43"/>
      <c r="N23" s="37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</row>
    <row r="24" ht="27.0" customHeight="1">
      <c r="A24" s="51"/>
      <c r="B24" s="55">
        <v>20.0</v>
      </c>
      <c r="C24" s="56" t="str">
        <f>IFERROR(VLOOKUP(B24,parametro!F:H,2,0),"")</f>
        <v/>
      </c>
      <c r="D24" s="37"/>
      <c r="E24" s="43"/>
      <c r="F24" s="36"/>
      <c r="G24" s="37"/>
      <c r="H24" s="43"/>
      <c r="I24" s="37"/>
      <c r="J24" s="43"/>
      <c r="K24" s="37"/>
      <c r="L24" s="57"/>
      <c r="M24" s="43"/>
      <c r="N24" s="37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</row>
    <row r="25" ht="27.0" customHeight="1">
      <c r="A25" s="51"/>
      <c r="B25" s="55">
        <v>21.0</v>
      </c>
      <c r="C25" s="56" t="str">
        <f>IFERROR(VLOOKUP(B25,parametro!F:H,2,0),"")</f>
        <v/>
      </c>
      <c r="D25" s="37"/>
      <c r="E25" s="43"/>
      <c r="F25" s="36"/>
      <c r="G25" s="37"/>
      <c r="H25" s="43"/>
      <c r="I25" s="37"/>
      <c r="J25" s="43"/>
      <c r="K25" s="37"/>
      <c r="L25" s="57"/>
      <c r="M25" s="43"/>
      <c r="N25" s="37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</row>
    <row r="26" ht="27.0" customHeight="1">
      <c r="A26" s="51"/>
      <c r="B26" s="55">
        <v>22.0</v>
      </c>
      <c r="C26" s="56" t="str">
        <f>IFERROR(VLOOKUP(B26,parametro!F:H,2,0),"")</f>
        <v/>
      </c>
      <c r="D26" s="37"/>
      <c r="E26" s="43"/>
      <c r="F26" s="36"/>
      <c r="G26" s="37"/>
      <c r="H26" s="43"/>
      <c r="I26" s="37"/>
      <c r="J26" s="43"/>
      <c r="K26" s="37"/>
      <c r="L26" s="57"/>
      <c r="M26" s="43"/>
      <c r="N26" s="37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ht="27.0" customHeight="1">
      <c r="A27" s="51"/>
      <c r="B27" s="55">
        <v>23.0</v>
      </c>
      <c r="C27" s="56" t="str">
        <f>IFERROR(VLOOKUP(B27,parametro!F:H,2,0),"")</f>
        <v/>
      </c>
      <c r="D27" s="37"/>
      <c r="E27" s="43"/>
      <c r="F27" s="36"/>
      <c r="G27" s="37"/>
      <c r="H27" s="43"/>
      <c r="I27" s="37"/>
      <c r="J27" s="43"/>
      <c r="K27" s="37"/>
      <c r="L27" s="57"/>
      <c r="M27" s="43"/>
      <c r="N27" s="37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ht="27.0" customHeight="1">
      <c r="A28" s="51"/>
      <c r="B28" s="55">
        <v>24.0</v>
      </c>
      <c r="C28" s="56" t="str">
        <f>IFERROR(VLOOKUP(B28,parametro!F:H,2,0),"")</f>
        <v/>
      </c>
      <c r="D28" s="37"/>
      <c r="E28" s="43"/>
      <c r="F28" s="36"/>
      <c r="G28" s="37"/>
      <c r="H28" s="43"/>
      <c r="I28" s="37"/>
      <c r="J28" s="43"/>
      <c r="K28" s="37"/>
      <c r="L28" s="57"/>
      <c r="M28" s="43"/>
      <c r="N28" s="37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</row>
    <row r="29" ht="27.0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ht="27.0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ht="27.0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ht="27.0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ht="27.0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ht="27.0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ht="27.0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ht="27.0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ht="27.0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ht="27.0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ht="27.0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ht="27.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ht="27.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ht="27.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ht="27.0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ht="27.0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ht="27.0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ht="27.0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ht="27.0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ht="27.0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</row>
    <row r="22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</row>
    <row r="222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</row>
    <row r="22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</row>
    <row r="22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</row>
    <row r="225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</row>
    <row r="2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</row>
    <row r="22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</row>
    <row r="228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C17:D17"/>
    <mergeCell ref="E17:G17"/>
    <mergeCell ref="H17:I17"/>
    <mergeCell ref="J17:K17"/>
    <mergeCell ref="E18:G18"/>
    <mergeCell ref="H18:I18"/>
    <mergeCell ref="J18:K18"/>
    <mergeCell ref="C18:D18"/>
    <mergeCell ref="C19:D19"/>
    <mergeCell ref="E19:G19"/>
    <mergeCell ref="H19:I19"/>
    <mergeCell ref="J19:K19"/>
    <mergeCell ref="C20:D20"/>
    <mergeCell ref="E20:G20"/>
    <mergeCell ref="M21:N21"/>
    <mergeCell ref="M22:N22"/>
    <mergeCell ref="M23:N23"/>
    <mergeCell ref="M24:N24"/>
    <mergeCell ref="M25:N25"/>
    <mergeCell ref="M26:N26"/>
    <mergeCell ref="M27:N27"/>
    <mergeCell ref="M28:N28"/>
    <mergeCell ref="M14:N14"/>
    <mergeCell ref="M15:N15"/>
    <mergeCell ref="M16:N16"/>
    <mergeCell ref="M17:N17"/>
    <mergeCell ref="M18:N18"/>
    <mergeCell ref="M19:N19"/>
    <mergeCell ref="M20:N20"/>
    <mergeCell ref="A1:B2"/>
    <mergeCell ref="C1:D2"/>
    <mergeCell ref="C4:D4"/>
    <mergeCell ref="E4:G4"/>
    <mergeCell ref="H4:I4"/>
    <mergeCell ref="J4:K4"/>
    <mergeCell ref="M4:N4"/>
    <mergeCell ref="H6:I6"/>
    <mergeCell ref="J6:K6"/>
    <mergeCell ref="C5:D5"/>
    <mergeCell ref="E5:G5"/>
    <mergeCell ref="H5:I5"/>
    <mergeCell ref="J5:K5"/>
    <mergeCell ref="M5:N5"/>
    <mergeCell ref="E6:G6"/>
    <mergeCell ref="M6:N6"/>
    <mergeCell ref="E8:G8"/>
    <mergeCell ref="H8:I8"/>
    <mergeCell ref="C6:D6"/>
    <mergeCell ref="C7:D7"/>
    <mergeCell ref="E7:G7"/>
    <mergeCell ref="H7:I7"/>
    <mergeCell ref="J7:K7"/>
    <mergeCell ref="C8:D8"/>
    <mergeCell ref="J8:K8"/>
    <mergeCell ref="H12:I12"/>
    <mergeCell ref="J12:K12"/>
    <mergeCell ref="M7:N7"/>
    <mergeCell ref="M8:N8"/>
    <mergeCell ref="M9:N9"/>
    <mergeCell ref="M10:N10"/>
    <mergeCell ref="M11:N11"/>
    <mergeCell ref="M12:N12"/>
    <mergeCell ref="M13:N13"/>
    <mergeCell ref="C21:D21"/>
    <mergeCell ref="E21:G21"/>
    <mergeCell ref="H21:I21"/>
    <mergeCell ref="J21:K21"/>
    <mergeCell ref="E22:G22"/>
    <mergeCell ref="H22:I22"/>
    <mergeCell ref="J22:K22"/>
    <mergeCell ref="C22:D22"/>
    <mergeCell ref="C23:D23"/>
    <mergeCell ref="E23:G23"/>
    <mergeCell ref="H23:I23"/>
    <mergeCell ref="J23:K23"/>
    <mergeCell ref="C24:D24"/>
    <mergeCell ref="E24:G24"/>
    <mergeCell ref="E26:G26"/>
    <mergeCell ref="H26:I26"/>
    <mergeCell ref="H24:I24"/>
    <mergeCell ref="J24:K24"/>
    <mergeCell ref="C25:D25"/>
    <mergeCell ref="E25:G25"/>
    <mergeCell ref="H25:I25"/>
    <mergeCell ref="J25:K25"/>
    <mergeCell ref="J26:K26"/>
    <mergeCell ref="C9:D9"/>
    <mergeCell ref="E9:G9"/>
    <mergeCell ref="H9:I9"/>
    <mergeCell ref="J9:K9"/>
    <mergeCell ref="E10:G10"/>
    <mergeCell ref="H10:I10"/>
    <mergeCell ref="J10:K10"/>
    <mergeCell ref="C10:D10"/>
    <mergeCell ref="C11:D11"/>
    <mergeCell ref="E11:G11"/>
    <mergeCell ref="H11:I11"/>
    <mergeCell ref="J11:K11"/>
    <mergeCell ref="C12:D12"/>
    <mergeCell ref="E12:G12"/>
    <mergeCell ref="C13:D13"/>
    <mergeCell ref="E13:G13"/>
    <mergeCell ref="H13:I13"/>
    <mergeCell ref="J13:K13"/>
    <mergeCell ref="E14:G14"/>
    <mergeCell ref="H14:I14"/>
    <mergeCell ref="J14:K14"/>
    <mergeCell ref="H16:I16"/>
    <mergeCell ref="J16:K16"/>
    <mergeCell ref="C14:D14"/>
    <mergeCell ref="C15:D15"/>
    <mergeCell ref="E15:G15"/>
    <mergeCell ref="H15:I15"/>
    <mergeCell ref="J15:K15"/>
    <mergeCell ref="C16:D16"/>
    <mergeCell ref="E16:G16"/>
    <mergeCell ref="H20:I20"/>
    <mergeCell ref="J20:K20"/>
    <mergeCell ref="H28:I28"/>
    <mergeCell ref="J28:K28"/>
    <mergeCell ref="C26:D26"/>
    <mergeCell ref="C27:D27"/>
    <mergeCell ref="E27:G27"/>
    <mergeCell ref="H27:I27"/>
    <mergeCell ref="J27:K27"/>
    <mergeCell ref="C28:D28"/>
    <mergeCell ref="E28:G2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showGridLines="0" workbookViewId="0"/>
  </sheetViews>
  <sheetFormatPr customHeight="1" defaultColWidth="14.43" defaultRowHeight="15.0"/>
  <cols>
    <col customWidth="1" min="1" max="38" width="14.43"/>
  </cols>
  <sheetData>
    <row r="1" ht="37.5" customHeight="1">
      <c r="A1" s="16"/>
      <c r="B1" s="13"/>
      <c r="C1" s="17" t="s">
        <v>2</v>
      </c>
      <c r="D1" s="18"/>
      <c r="E1" s="20" t="s">
        <v>3</v>
      </c>
      <c r="F1" s="20" t="s">
        <v>4</v>
      </c>
      <c r="G1" s="19" t="s">
        <v>5</v>
      </c>
      <c r="H1" s="20" t="s">
        <v>6</v>
      </c>
      <c r="I1" s="16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58"/>
    </row>
    <row r="2" ht="37.5" customHeight="1">
      <c r="A2" s="2"/>
      <c r="B2" s="3"/>
      <c r="C2" s="22"/>
      <c r="D2" s="23"/>
      <c r="E2" s="25" t="s">
        <v>7</v>
      </c>
      <c r="F2" s="25" t="s">
        <v>8</v>
      </c>
      <c r="G2" s="24" t="s">
        <v>9</v>
      </c>
      <c r="H2" s="25" t="s">
        <v>10</v>
      </c>
      <c r="I2" s="1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59"/>
    </row>
    <row r="3" ht="37.5" customHeight="1">
      <c r="A3" s="16"/>
      <c r="B3" s="3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ht="37.5" customHeight="1">
      <c r="A4" s="52" t="s">
        <v>30</v>
      </c>
      <c r="B4" s="54" t="s">
        <v>36</v>
      </c>
      <c r="C4" s="35" t="s">
        <v>37</v>
      </c>
      <c r="D4" s="36"/>
      <c r="E4" s="37"/>
      <c r="F4" s="53" t="s">
        <v>38</v>
      </c>
      <c r="G4" s="36"/>
      <c r="H4" s="37"/>
      <c r="I4" s="35" t="s">
        <v>39</v>
      </c>
      <c r="J4" s="37"/>
      <c r="K4" s="53" t="s">
        <v>40</v>
      </c>
      <c r="L4" s="37"/>
      <c r="M4" s="35" t="s">
        <v>41</v>
      </c>
      <c r="N4" s="37"/>
      <c r="O4" s="53" t="s">
        <v>42</v>
      </c>
      <c r="P4" s="37"/>
      <c r="Q4" s="35" t="s">
        <v>43</v>
      </c>
      <c r="R4" s="37"/>
      <c r="S4" s="53" t="s">
        <v>44</v>
      </c>
      <c r="T4" s="37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ht="47.25" customHeight="1">
      <c r="A5" s="60" t="str">
        <f>DO!C5</f>
        <v>Não há controle de qualidade</v>
      </c>
      <c r="B5" s="60" t="str">
        <f>DO!E5</f>
        <v/>
      </c>
      <c r="C5" s="56" t="str">
        <f>DO!J5</f>
        <v/>
      </c>
      <c r="D5" s="36"/>
      <c r="E5" s="37"/>
      <c r="F5" s="56" t="str">
        <f>DO!H5</f>
        <v/>
      </c>
      <c r="G5" s="36"/>
      <c r="H5" s="37"/>
      <c r="I5" s="61" t="str">
        <f>DO!L5</f>
        <v/>
      </c>
      <c r="J5" s="37"/>
      <c r="K5" s="61"/>
      <c r="L5" s="37"/>
      <c r="M5" s="62"/>
      <c r="N5" s="37"/>
      <c r="O5" s="56" t="str">
        <f t="array" ref="O5">IF(I5="","",IFS(AND(K5&gt;=TODAY(),M5=""),"EM ANDAMENTO",AND(K5&lt;TODAY(),M5=""),"ATRASADA",AND(K5&gt;=M5,M5&lt;&gt;""),"FINALIZADA NO PRAZO",AND(K5&lt;M5,M5&lt;&gt;""),"FINALIZADA ATRASADA"))</f>
        <v/>
      </c>
      <c r="P5" s="37"/>
      <c r="Q5" s="43"/>
      <c r="R5" s="37"/>
      <c r="S5" s="43"/>
      <c r="T5" s="37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ht="30.0" customHeight="1">
      <c r="A6" s="60" t="str">
        <f>DO!C6</f>
        <v>Falta de procedimentos</v>
      </c>
      <c r="B6" s="60" t="str">
        <f>DO!E6</f>
        <v/>
      </c>
      <c r="C6" s="56" t="str">
        <f>DO!J6</f>
        <v/>
      </c>
      <c r="D6" s="36"/>
      <c r="E6" s="37"/>
      <c r="F6" s="56" t="str">
        <f>DO!H6</f>
        <v/>
      </c>
      <c r="G6" s="36"/>
      <c r="H6" s="37"/>
      <c r="I6" s="61" t="str">
        <f>DO!L6</f>
        <v/>
      </c>
      <c r="J6" s="37"/>
      <c r="K6" s="61"/>
      <c r="L6" s="37"/>
      <c r="M6" s="62"/>
      <c r="N6" s="37"/>
      <c r="O6" s="56" t="str">
        <f t="array" ref="O6">IF(I6="","",IFS(AND(K6&gt;=TODAY(),M6=""),"EM ANDAMENTO",AND(K6&lt;TODAY(),M6=""),"ATRASADA",AND(K6&gt;=M6,M6&lt;&gt;""),"FINALIZADA NO PRAZO",AND(K6&lt;M6,M6&lt;&gt;""),"FINALIZADA ATRASADA"))</f>
        <v/>
      </c>
      <c r="P6" s="37"/>
      <c r="Q6" s="43"/>
      <c r="R6" s="37"/>
      <c r="S6" s="43"/>
      <c r="T6" s="37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</row>
    <row r="7" ht="30.0" customHeight="1">
      <c r="A7" s="60" t="str">
        <f>DO!C7</f>
        <v>Mão de obra nao é suficente</v>
      </c>
      <c r="B7" s="60" t="str">
        <f>DO!E7</f>
        <v/>
      </c>
      <c r="C7" s="56" t="str">
        <f>DO!J7</f>
        <v/>
      </c>
      <c r="D7" s="36"/>
      <c r="E7" s="37"/>
      <c r="F7" s="56" t="str">
        <f>DO!H7</f>
        <v/>
      </c>
      <c r="G7" s="36"/>
      <c r="H7" s="37"/>
      <c r="I7" s="61" t="str">
        <f>DO!L7</f>
        <v/>
      </c>
      <c r="J7" s="37"/>
      <c r="K7" s="61"/>
      <c r="L7" s="37"/>
      <c r="M7" s="43"/>
      <c r="N7" s="37"/>
      <c r="O7" s="56" t="str">
        <f t="array" ref="O7">IF(I7="","",IFS(AND(K7&gt;=TODAY(),M7=""),"EM ANDAMENTO",AND(K7&lt;TODAY(),M7=""),"ATRASADA",AND(K7&gt;=M7,M7&lt;&gt;""),"FINALIZADA NO PRAZO",AND(K7&lt;M7,M7&lt;&gt;""),"FINALIZADA ATRASADA"))</f>
        <v/>
      </c>
      <c r="P7" s="37"/>
      <c r="Q7" s="43"/>
      <c r="R7" s="37"/>
      <c r="S7" s="43"/>
      <c r="T7" s="3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</row>
    <row r="8" ht="39.0" customHeight="1">
      <c r="A8" s="60" t="str">
        <f>DO!C8</f>
        <v>Máquinas não tem plano de manutenção</v>
      </c>
      <c r="B8" s="60" t="str">
        <f>DO!E8</f>
        <v/>
      </c>
      <c r="C8" s="56" t="str">
        <f>DO!J8</f>
        <v/>
      </c>
      <c r="D8" s="36"/>
      <c r="E8" s="37"/>
      <c r="F8" s="56" t="str">
        <f>DO!H8</f>
        <v/>
      </c>
      <c r="G8" s="36"/>
      <c r="H8" s="37"/>
      <c r="I8" s="61" t="str">
        <f>DO!L8</f>
        <v/>
      </c>
      <c r="J8" s="37"/>
      <c r="K8" s="61"/>
      <c r="L8" s="37"/>
      <c r="M8" s="43"/>
      <c r="N8" s="37"/>
      <c r="O8" s="56" t="str">
        <f t="array" ref="O8">IF(I8="","",IFS(AND(K8&gt;=TODAY(),M8=""),"EM ANDAMENTO",AND(K8&lt;TODAY(),M8=""),"ATRASADA",AND(K8&gt;=M8,M8&lt;&gt;""),"FINALIZADA NO PRAZO",AND(K8&lt;M8,M8&lt;&gt;""),"FINALIZADA ATRASADA"))</f>
        <v/>
      </c>
      <c r="P8" s="37"/>
      <c r="Q8" s="43"/>
      <c r="R8" s="37"/>
      <c r="S8" s="43"/>
      <c r="T8" s="37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</row>
    <row r="9" ht="30.0" customHeight="1">
      <c r="A9" s="60" t="str">
        <f>DO!C9</f>
        <v>Ambiente sujo</v>
      </c>
      <c r="B9" s="60" t="str">
        <f>DO!E9</f>
        <v/>
      </c>
      <c r="C9" s="56" t="str">
        <f>DO!J9</f>
        <v/>
      </c>
      <c r="D9" s="36"/>
      <c r="E9" s="37"/>
      <c r="F9" s="56" t="str">
        <f>DO!H9</f>
        <v/>
      </c>
      <c r="G9" s="36"/>
      <c r="H9" s="37"/>
      <c r="I9" s="61" t="str">
        <f>DO!L9</f>
        <v/>
      </c>
      <c r="J9" s="37"/>
      <c r="K9" s="61"/>
      <c r="L9" s="37"/>
      <c r="M9" s="43"/>
      <c r="N9" s="37"/>
      <c r="O9" s="56" t="str">
        <f t="array" ref="O9">IF(I9="","",IFS(AND(K9&gt;=TODAY(),M9=""),"EM ANDAMENTO",AND(K9&lt;TODAY(),M9=""),"ATRASADA",AND(K9&gt;=M9,M9&lt;&gt;""),"FINALIZADA NO PRAZO",AND(K9&lt;M9,M9&lt;&gt;""),"FINALIZADA ATRASADA"))</f>
        <v/>
      </c>
      <c r="P9" s="37"/>
      <c r="Q9" s="43"/>
      <c r="R9" s="37"/>
      <c r="S9" s="43"/>
      <c r="T9" s="37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</row>
    <row r="10" ht="39.0" customHeight="1">
      <c r="A10" s="60" t="str">
        <f>DO!C10</f>
        <v>Não tem material suficiente</v>
      </c>
      <c r="B10" s="60" t="str">
        <f>DO!E10</f>
        <v/>
      </c>
      <c r="C10" s="56" t="str">
        <f>DO!J10</f>
        <v/>
      </c>
      <c r="D10" s="36"/>
      <c r="E10" s="37"/>
      <c r="F10" s="56" t="str">
        <f>DO!H10</f>
        <v/>
      </c>
      <c r="G10" s="36"/>
      <c r="H10" s="37"/>
      <c r="I10" s="61" t="str">
        <f>DO!L10</f>
        <v/>
      </c>
      <c r="J10" s="37"/>
      <c r="K10" s="61"/>
      <c r="L10" s="37"/>
      <c r="M10" s="43"/>
      <c r="N10" s="37"/>
      <c r="O10" s="56" t="str">
        <f t="array" ref="O10">IF(I10="","",IFS(AND(K10&gt;=TODAY(),M10=""),"EM ANDAMENTO",AND(K10&lt;TODAY(),M10=""),"ATRASADA",AND(K10&gt;=M10,M10&lt;&gt;""),"FINALIZADA NO PRAZO",AND(K10&lt;M10,M10&lt;&gt;""),"FINALIZADA ATRASADA"))</f>
        <v/>
      </c>
      <c r="P10" s="37"/>
      <c r="Q10" s="43"/>
      <c r="R10" s="37"/>
      <c r="S10" s="43"/>
      <c r="T10" s="37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</row>
    <row r="11" ht="51.75" customHeight="1">
      <c r="A11" s="60" t="str">
        <f>DO!C11</f>
        <v>Forncedor entregou amterial em atrado </v>
      </c>
      <c r="B11" s="60" t="str">
        <f>DO!E11</f>
        <v/>
      </c>
      <c r="C11" s="56" t="str">
        <f>DO!J11</f>
        <v/>
      </c>
      <c r="D11" s="36"/>
      <c r="E11" s="37"/>
      <c r="F11" s="56" t="str">
        <f>DO!H11</f>
        <v/>
      </c>
      <c r="G11" s="36"/>
      <c r="H11" s="37"/>
      <c r="I11" s="61" t="str">
        <f>DO!L11</f>
        <v/>
      </c>
      <c r="J11" s="37"/>
      <c r="K11" s="61"/>
      <c r="L11" s="37"/>
      <c r="M11" s="43"/>
      <c r="N11" s="37"/>
      <c r="O11" s="56" t="str">
        <f t="array" ref="O11">IF(I11="","",IFS(AND(K11&gt;=TODAY(),M11=""),"EM ANDAMENTO",AND(K11&lt;TODAY(),M11=""),"ATRASADA",AND(K11&gt;=M11,M11&lt;&gt;""),"FINALIZADA NO PRAZO",AND(K11&lt;M11,M11&lt;&gt;""),"FINALIZADA ATRASADA"))</f>
        <v/>
      </c>
      <c r="P11" s="37"/>
      <c r="Q11" s="43"/>
      <c r="R11" s="37"/>
      <c r="S11" s="43"/>
      <c r="T11" s="37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</row>
    <row r="12" ht="30.0" customHeight="1">
      <c r="A12" s="60" t="str">
        <f>DO!C12</f>
        <v/>
      </c>
      <c r="B12" s="60" t="str">
        <f>DO!E12</f>
        <v/>
      </c>
      <c r="C12" s="56" t="str">
        <f>DO!J12</f>
        <v/>
      </c>
      <c r="D12" s="36"/>
      <c r="E12" s="37"/>
      <c r="F12" s="56" t="str">
        <f>DO!H12</f>
        <v/>
      </c>
      <c r="G12" s="36"/>
      <c r="H12" s="37"/>
      <c r="I12" s="61" t="str">
        <f>DO!L12</f>
        <v/>
      </c>
      <c r="J12" s="37"/>
      <c r="K12" s="61"/>
      <c r="L12" s="37"/>
      <c r="M12" s="43"/>
      <c r="N12" s="37"/>
      <c r="O12" s="56" t="str">
        <f t="array" ref="O12">IF(I12="","",IFS(AND(K12&gt;=TODAY(),M12=""),"EM ANDAMENTO",AND(K12&lt;TODAY(),M12=""),"ATRASADA",AND(K12&gt;=M12,M12&lt;&gt;""),"FINALIZADA NO PRAZO",AND(K12&lt;M12,M12&lt;&gt;""),"FINALIZADA ATRASADA"))</f>
        <v/>
      </c>
      <c r="P12" s="37"/>
      <c r="Q12" s="43"/>
      <c r="R12" s="37"/>
      <c r="S12" s="43"/>
      <c r="T12" s="37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</row>
    <row r="13" ht="30.0" customHeight="1">
      <c r="A13" s="60" t="str">
        <f>DO!C13</f>
        <v/>
      </c>
      <c r="B13" s="60" t="str">
        <f>DO!E13</f>
        <v/>
      </c>
      <c r="C13" s="56" t="str">
        <f>DO!J13</f>
        <v/>
      </c>
      <c r="D13" s="36"/>
      <c r="E13" s="37"/>
      <c r="F13" s="56" t="str">
        <f>DO!H13</f>
        <v/>
      </c>
      <c r="G13" s="36"/>
      <c r="H13" s="37"/>
      <c r="I13" s="61" t="str">
        <f>DO!L13</f>
        <v/>
      </c>
      <c r="J13" s="37"/>
      <c r="K13" s="61"/>
      <c r="L13" s="37"/>
      <c r="M13" s="43"/>
      <c r="N13" s="37"/>
      <c r="O13" s="56" t="str">
        <f t="array" ref="O13">IF(I13="","",IFS(AND(K13&gt;=TODAY(),M13=""),"EM ANDAMENTO",AND(K13&lt;TODAY(),M13=""),"ATRASADA",AND(K13&gt;=M13,M13&lt;&gt;""),"FINALIZADA NO PRAZO",AND(K13&lt;M13,M13&lt;&gt;""),"FINALIZADA ATRASADA"))</f>
        <v/>
      </c>
      <c r="P13" s="37"/>
      <c r="Q13" s="43"/>
      <c r="R13" s="37"/>
      <c r="S13" s="43"/>
      <c r="T13" s="37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</row>
    <row r="14" ht="30.0" customHeight="1">
      <c r="A14" s="60" t="str">
        <f>DO!C14</f>
        <v/>
      </c>
      <c r="B14" s="60" t="str">
        <f>DO!E14</f>
        <v/>
      </c>
      <c r="C14" s="56" t="str">
        <f>DO!J14</f>
        <v/>
      </c>
      <c r="D14" s="36"/>
      <c r="E14" s="37"/>
      <c r="F14" s="56" t="str">
        <f>DO!H14</f>
        <v/>
      </c>
      <c r="G14" s="36"/>
      <c r="H14" s="37"/>
      <c r="I14" s="61" t="str">
        <f>DO!L14</f>
        <v/>
      </c>
      <c r="J14" s="37"/>
      <c r="K14" s="61"/>
      <c r="L14" s="37"/>
      <c r="M14" s="43"/>
      <c r="N14" s="37"/>
      <c r="O14" s="56" t="str">
        <f t="array" ref="O14">IF(I14="","",IFS(AND(K14&gt;=TODAY(),M14=""),"EM ANDAMENTO",AND(K14&lt;TODAY(),M14=""),"ATRASADA",AND(K14&gt;=M14,M14&lt;&gt;""),"FINALIZADA NO PRAZO",AND(K14&lt;M14,M14&lt;&gt;""),"FINALIZADA ATRASADA"))</f>
        <v/>
      </c>
      <c r="P14" s="37"/>
      <c r="Q14" s="43"/>
      <c r="R14" s="37"/>
      <c r="S14" s="43"/>
      <c r="T14" s="37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</row>
    <row r="15" ht="30.0" customHeight="1">
      <c r="A15" s="60" t="str">
        <f>DO!C15</f>
        <v/>
      </c>
      <c r="B15" s="60" t="str">
        <f>DO!E15</f>
        <v/>
      </c>
      <c r="C15" s="56" t="str">
        <f>DO!J15</f>
        <v/>
      </c>
      <c r="D15" s="36"/>
      <c r="E15" s="37"/>
      <c r="F15" s="56" t="str">
        <f>DO!H15</f>
        <v/>
      </c>
      <c r="G15" s="36"/>
      <c r="H15" s="37"/>
      <c r="I15" s="61" t="str">
        <f>DO!L15</f>
        <v/>
      </c>
      <c r="J15" s="37"/>
      <c r="K15" s="61"/>
      <c r="L15" s="37"/>
      <c r="M15" s="43"/>
      <c r="N15" s="37"/>
      <c r="O15" s="56" t="str">
        <f t="array" ref="O15">IF(I15="","",IFS(AND(K15&gt;=TODAY(),M15=""),"EM ANDAMENTO",AND(K15&lt;TODAY(),M15=""),"ATRASADA",AND(K15&gt;=M15,M15&lt;&gt;""),"FINALIZADA NO PRAZO",AND(K15&lt;M15,M15&lt;&gt;""),"FINALIZADA ATRASADA"))</f>
        <v/>
      </c>
      <c r="P15" s="37"/>
      <c r="Q15" s="43"/>
      <c r="R15" s="37"/>
      <c r="S15" s="43"/>
      <c r="T15" s="37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</row>
    <row r="16" ht="30.0" customHeight="1">
      <c r="A16" s="60" t="str">
        <f>DO!C16</f>
        <v/>
      </c>
      <c r="B16" s="60" t="str">
        <f>DO!E16</f>
        <v/>
      </c>
      <c r="C16" s="56" t="str">
        <f>DO!J16</f>
        <v/>
      </c>
      <c r="D16" s="36"/>
      <c r="E16" s="37"/>
      <c r="F16" s="56" t="str">
        <f>DO!H16</f>
        <v/>
      </c>
      <c r="G16" s="36"/>
      <c r="H16" s="37"/>
      <c r="I16" s="61" t="str">
        <f>DO!L16</f>
        <v/>
      </c>
      <c r="J16" s="37"/>
      <c r="K16" s="61"/>
      <c r="L16" s="37"/>
      <c r="M16" s="43"/>
      <c r="N16" s="37"/>
      <c r="O16" s="56" t="str">
        <f t="array" ref="O16">IF(I16="","",IFS(AND(K16&gt;=TODAY(),M16=""),"EM ANDAMENTO",AND(K16&lt;TODAY(),M16=""),"ATRASADA",AND(K16&gt;=M16,M16&lt;&gt;""),"FINALIZADA NO PRAZO",AND(K16&lt;M16,M16&lt;&gt;""),"FINALIZADA ATRASADA"))</f>
        <v/>
      </c>
      <c r="P16" s="37"/>
      <c r="Q16" s="43"/>
      <c r="R16" s="37"/>
      <c r="S16" s="43"/>
      <c r="T16" s="37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</row>
    <row r="17" ht="30.0" customHeight="1">
      <c r="A17" s="60" t="str">
        <f>DO!C17</f>
        <v/>
      </c>
      <c r="B17" s="60" t="str">
        <f>DO!E17</f>
        <v/>
      </c>
      <c r="C17" s="56" t="str">
        <f>DO!J17</f>
        <v/>
      </c>
      <c r="D17" s="36"/>
      <c r="E17" s="37"/>
      <c r="F17" s="56" t="str">
        <f>DO!H17</f>
        <v/>
      </c>
      <c r="G17" s="36"/>
      <c r="H17" s="37"/>
      <c r="I17" s="61" t="str">
        <f>DO!L17</f>
        <v/>
      </c>
      <c r="J17" s="37"/>
      <c r="K17" s="61"/>
      <c r="L17" s="37"/>
      <c r="M17" s="43"/>
      <c r="N17" s="37"/>
      <c r="O17" s="56" t="str">
        <f t="array" ref="O17">IF(I17="","",IFS(AND(K17&gt;=TODAY(),M17=""),"EM ANDAMENTO",AND(K17&lt;TODAY(),M17=""),"ATRASADA",AND(K17&gt;=M17,M17&lt;&gt;""),"FINALIZADA NO PRAZO",AND(K17&lt;M17,M17&lt;&gt;""),"FINALIZADA ATRASADA"))</f>
        <v/>
      </c>
      <c r="P17" s="37"/>
      <c r="Q17" s="43"/>
      <c r="R17" s="37"/>
      <c r="S17" s="43"/>
      <c r="T17" s="37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</row>
    <row r="18" ht="30.0" customHeight="1">
      <c r="A18" s="60" t="str">
        <f>DO!C18</f>
        <v/>
      </c>
      <c r="B18" s="60" t="str">
        <f>DO!E18</f>
        <v/>
      </c>
      <c r="C18" s="56" t="str">
        <f>DO!J18</f>
        <v/>
      </c>
      <c r="D18" s="36"/>
      <c r="E18" s="37"/>
      <c r="F18" s="56" t="str">
        <f>DO!H18</f>
        <v/>
      </c>
      <c r="G18" s="36"/>
      <c r="H18" s="37"/>
      <c r="I18" s="61" t="str">
        <f>DO!L18</f>
        <v/>
      </c>
      <c r="J18" s="37"/>
      <c r="K18" s="61"/>
      <c r="L18" s="37"/>
      <c r="M18" s="43"/>
      <c r="N18" s="37"/>
      <c r="O18" s="56" t="str">
        <f t="array" ref="O18">IF(I18="","",IFS(AND(K18&gt;=TODAY(),M18=""),"EM ANDAMENTO",AND(K18&lt;TODAY(),M18=""),"ATRASADA",AND(K18&gt;=M18,M18&lt;&gt;""),"FINALIZADA NO PRAZO",AND(K18&lt;M18,M18&lt;&gt;""),"FINALIZADA ATRASADA"))</f>
        <v/>
      </c>
      <c r="P18" s="37"/>
      <c r="Q18" s="43"/>
      <c r="R18" s="37"/>
      <c r="S18" s="43"/>
      <c r="T18" s="37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</row>
    <row r="19" ht="30.0" customHeight="1">
      <c r="A19" s="60" t="str">
        <f>DO!C19</f>
        <v/>
      </c>
      <c r="B19" s="60" t="str">
        <f>DO!E19</f>
        <v/>
      </c>
      <c r="C19" s="56" t="str">
        <f>DO!J19</f>
        <v/>
      </c>
      <c r="D19" s="36"/>
      <c r="E19" s="37"/>
      <c r="F19" s="56" t="str">
        <f>DO!H19</f>
        <v/>
      </c>
      <c r="G19" s="36"/>
      <c r="H19" s="37"/>
      <c r="I19" s="61" t="str">
        <f>DO!L19</f>
        <v/>
      </c>
      <c r="J19" s="37"/>
      <c r="K19" s="61"/>
      <c r="L19" s="37"/>
      <c r="M19" s="43"/>
      <c r="N19" s="37"/>
      <c r="O19" s="56" t="str">
        <f t="array" ref="O19">IF(I19="","",IFS(AND(K19&gt;=TODAY(),M19=""),"EM ANDAMENTO",AND(K19&lt;TODAY(),M19=""),"ATRASADA",AND(K19&gt;=M19,M19&lt;&gt;""),"FINALIZADA NO PRAZO",AND(K19&lt;M19,M19&lt;&gt;""),"FINALIZADA ATRASADA"))</f>
        <v/>
      </c>
      <c r="P19" s="37"/>
      <c r="Q19" s="43"/>
      <c r="R19" s="37"/>
      <c r="S19" s="43"/>
      <c r="T19" s="37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</row>
    <row r="20" ht="30.0" customHeight="1">
      <c r="A20" s="60" t="str">
        <f>DO!C20</f>
        <v/>
      </c>
      <c r="B20" s="60" t="str">
        <f>DO!E20</f>
        <v/>
      </c>
      <c r="C20" s="56" t="str">
        <f>DO!J20</f>
        <v/>
      </c>
      <c r="D20" s="36"/>
      <c r="E20" s="37"/>
      <c r="F20" s="56" t="str">
        <f>DO!H20</f>
        <v/>
      </c>
      <c r="G20" s="36"/>
      <c r="H20" s="37"/>
      <c r="I20" s="61" t="str">
        <f>DO!L20</f>
        <v/>
      </c>
      <c r="J20" s="37"/>
      <c r="K20" s="61"/>
      <c r="L20" s="37"/>
      <c r="M20" s="43"/>
      <c r="N20" s="37"/>
      <c r="O20" s="56" t="str">
        <f t="array" ref="O20">IF(I20="","",IFS(AND(K20&gt;=TODAY(),M20=""),"EM ANDAMENTO",AND(K20&lt;TODAY(),M20=""),"ATRASADA",AND(K20&gt;=M20,M20&lt;&gt;""),"FINALIZADA NO PRAZO",AND(K20&lt;M20,M20&lt;&gt;""),"FINALIZADA ATRASADA"))</f>
        <v/>
      </c>
      <c r="P20" s="37"/>
      <c r="Q20" s="43"/>
      <c r="R20" s="37"/>
      <c r="S20" s="43"/>
      <c r="T20" s="37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</row>
    <row r="21" ht="30.0" customHeight="1">
      <c r="A21" s="60" t="str">
        <f>DO!C21</f>
        <v/>
      </c>
      <c r="B21" s="60" t="str">
        <f>DO!E21</f>
        <v/>
      </c>
      <c r="C21" s="56" t="str">
        <f>DO!J21</f>
        <v/>
      </c>
      <c r="D21" s="36"/>
      <c r="E21" s="37"/>
      <c r="F21" s="56" t="str">
        <f>DO!H21</f>
        <v/>
      </c>
      <c r="G21" s="36"/>
      <c r="H21" s="37"/>
      <c r="I21" s="61" t="str">
        <f>DO!L21</f>
        <v/>
      </c>
      <c r="J21" s="37"/>
      <c r="K21" s="61"/>
      <c r="L21" s="37"/>
      <c r="M21" s="43"/>
      <c r="N21" s="37"/>
      <c r="O21" s="56" t="str">
        <f t="array" ref="O21">IF(I21="","",IFS(AND(K21&gt;=TODAY(),M21=""),"EM ANDAMENTO",AND(K21&lt;TODAY(),M21=""),"ATRASADA",AND(K21&gt;=M21,M21&lt;&gt;""),"FINALIZADA NO PRAZO",AND(K21&lt;M21,M21&lt;&gt;""),"FINALIZADA ATRASADA"))</f>
        <v/>
      </c>
      <c r="P21" s="37"/>
      <c r="Q21" s="43"/>
      <c r="R21" s="37"/>
      <c r="S21" s="43"/>
      <c r="T21" s="37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</row>
    <row r="22" ht="30.0" customHeight="1">
      <c r="A22" s="60" t="str">
        <f>DO!C22</f>
        <v/>
      </c>
      <c r="B22" s="60" t="str">
        <f>DO!E22</f>
        <v/>
      </c>
      <c r="C22" s="56" t="str">
        <f>DO!J22</f>
        <v/>
      </c>
      <c r="D22" s="36"/>
      <c r="E22" s="37"/>
      <c r="F22" s="56" t="str">
        <f>DO!H22</f>
        <v/>
      </c>
      <c r="G22" s="36"/>
      <c r="H22" s="37"/>
      <c r="I22" s="61" t="str">
        <f>DO!L22</f>
        <v/>
      </c>
      <c r="J22" s="37"/>
      <c r="K22" s="61"/>
      <c r="L22" s="37"/>
      <c r="M22" s="43"/>
      <c r="N22" s="37"/>
      <c r="O22" s="56" t="str">
        <f t="array" ref="O22">IF(I22="","",IFS(AND(K22&gt;=TODAY(),M22=""),"EM ANDAMENTO",AND(K22&lt;TODAY(),M22=""),"ATRASADA",AND(K22&gt;=M22,M22&lt;&gt;""),"FINALIZADA NO PRAZO",AND(K22&lt;M22,M22&lt;&gt;""),"FINALIZADA ATRASADA"))</f>
        <v/>
      </c>
      <c r="P22" s="37"/>
      <c r="Q22" s="43"/>
      <c r="R22" s="37"/>
      <c r="S22" s="43"/>
      <c r="T22" s="37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</row>
    <row r="23" ht="30.0" customHeight="1">
      <c r="A23" s="60" t="str">
        <f>DO!C23</f>
        <v/>
      </c>
      <c r="B23" s="60" t="str">
        <f>DO!E23</f>
        <v/>
      </c>
      <c r="C23" s="56" t="str">
        <f>DO!J23</f>
        <v/>
      </c>
      <c r="D23" s="36"/>
      <c r="E23" s="37"/>
      <c r="F23" s="56" t="str">
        <f>DO!H23</f>
        <v/>
      </c>
      <c r="G23" s="36"/>
      <c r="H23" s="37"/>
      <c r="I23" s="61" t="str">
        <f>DO!L23</f>
        <v/>
      </c>
      <c r="J23" s="37"/>
      <c r="K23" s="61"/>
      <c r="L23" s="37"/>
      <c r="M23" s="43"/>
      <c r="N23" s="37"/>
      <c r="O23" s="56" t="str">
        <f t="array" ref="O23">IF(I23="","",IFS(AND(K23&gt;=TODAY(),M23=""),"EM ANDAMENTO",AND(K23&lt;TODAY(),M23=""),"ATRASADA",AND(K23&gt;=M23,M23&lt;&gt;""),"FINALIZADA NO PRAZO",AND(K23&lt;M23,M23&lt;&gt;""),"FINALIZADA ATRASADA"))</f>
        <v/>
      </c>
      <c r="P23" s="37"/>
      <c r="Q23" s="43"/>
      <c r="R23" s="37"/>
      <c r="S23" s="43"/>
      <c r="T23" s="37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</row>
    <row r="24" ht="30.0" customHeight="1">
      <c r="A24" s="60" t="str">
        <f>DO!C24</f>
        <v/>
      </c>
      <c r="B24" s="60" t="str">
        <f>DO!E24</f>
        <v/>
      </c>
      <c r="C24" s="56" t="str">
        <f>DO!J24</f>
        <v/>
      </c>
      <c r="D24" s="36"/>
      <c r="E24" s="37"/>
      <c r="F24" s="56" t="str">
        <f>DO!H24</f>
        <v/>
      </c>
      <c r="G24" s="36"/>
      <c r="H24" s="37"/>
      <c r="I24" s="61" t="str">
        <f>DO!L24</f>
        <v/>
      </c>
      <c r="J24" s="37"/>
      <c r="K24" s="61"/>
      <c r="L24" s="37"/>
      <c r="M24" s="43"/>
      <c r="N24" s="37"/>
      <c r="O24" s="56" t="str">
        <f t="array" ref="O24">IF(I24="","",IFS(AND(K24&gt;=TODAY(),M24=""),"EM ANDAMENTO",AND(K24&lt;TODAY(),M24=""),"ATRASADA",AND(K24&gt;=M24,M24&lt;&gt;""),"FINALIZADA NO PRAZO",AND(K24&lt;M24,M24&lt;&gt;""),"FINALIZADA ATRASADA"))</f>
        <v/>
      </c>
      <c r="P24" s="37"/>
      <c r="Q24" s="43"/>
      <c r="R24" s="37"/>
      <c r="S24" s="43"/>
      <c r="T24" s="37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</row>
    <row r="25" ht="30.0" customHeight="1">
      <c r="A25" s="60" t="str">
        <f>DO!C25</f>
        <v/>
      </c>
      <c r="B25" s="60" t="str">
        <f>DO!E25</f>
        <v/>
      </c>
      <c r="C25" s="56" t="str">
        <f>DO!J25</f>
        <v/>
      </c>
      <c r="D25" s="36"/>
      <c r="E25" s="37"/>
      <c r="F25" s="56" t="str">
        <f>DO!H25</f>
        <v/>
      </c>
      <c r="G25" s="36"/>
      <c r="H25" s="37"/>
      <c r="I25" s="61" t="str">
        <f>DO!L25</f>
        <v/>
      </c>
      <c r="J25" s="37"/>
      <c r="K25" s="61"/>
      <c r="L25" s="37"/>
      <c r="M25" s="43"/>
      <c r="N25" s="37"/>
      <c r="O25" s="56" t="str">
        <f t="array" ref="O25">IF(I25="","",IFS(AND(K25&gt;=TODAY(),M25=""),"EM ANDAMENTO",AND(K25&lt;TODAY(),M25=""),"ATRASADA",AND(K25&gt;=M25,M25&lt;&gt;""),"FINALIZADA NO PRAZO",AND(K25&lt;M25,M25&lt;&gt;""),"FINALIZADA ATRASADA"))</f>
        <v/>
      </c>
      <c r="P25" s="37"/>
      <c r="Q25" s="43"/>
      <c r="R25" s="37"/>
      <c r="S25" s="43"/>
      <c r="T25" s="37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</row>
    <row r="26" ht="30.0" customHeight="1">
      <c r="A26" s="60" t="str">
        <f>DO!C26</f>
        <v/>
      </c>
      <c r="B26" s="60" t="str">
        <f>DO!E26</f>
        <v/>
      </c>
      <c r="C26" s="56" t="str">
        <f>DO!J26</f>
        <v/>
      </c>
      <c r="D26" s="36"/>
      <c r="E26" s="37"/>
      <c r="F26" s="56" t="str">
        <f>DO!H26</f>
        <v/>
      </c>
      <c r="G26" s="36"/>
      <c r="H26" s="37"/>
      <c r="I26" s="61" t="str">
        <f>DO!L26</f>
        <v/>
      </c>
      <c r="J26" s="37"/>
      <c r="K26" s="61"/>
      <c r="L26" s="37"/>
      <c r="M26" s="43"/>
      <c r="N26" s="37"/>
      <c r="O26" s="56" t="str">
        <f t="array" ref="O26">IF(I26="","",IFS(AND(K26&gt;=TODAY(),M26=""),"EM ANDAMENTO",AND(K26&lt;TODAY(),M26=""),"ATRASADA",AND(K26&gt;=M26,M26&lt;&gt;""),"FINALIZADA NO PRAZO",AND(K26&lt;M26,M26&lt;&gt;""),"FINALIZADA ATRASADA"))</f>
        <v/>
      </c>
      <c r="P26" s="37"/>
      <c r="Q26" s="43"/>
      <c r="R26" s="37"/>
      <c r="S26" s="43"/>
      <c r="T26" s="37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</row>
    <row r="27" ht="30.0" customHeight="1">
      <c r="A27" s="60" t="str">
        <f>DO!C27</f>
        <v/>
      </c>
      <c r="B27" s="60" t="str">
        <f>DO!E27</f>
        <v/>
      </c>
      <c r="C27" s="56" t="str">
        <f>DO!J27</f>
        <v/>
      </c>
      <c r="D27" s="36"/>
      <c r="E27" s="37"/>
      <c r="F27" s="56" t="str">
        <f>DO!H27</f>
        <v/>
      </c>
      <c r="G27" s="36"/>
      <c r="H27" s="37"/>
      <c r="I27" s="61" t="str">
        <f>DO!L27</f>
        <v/>
      </c>
      <c r="J27" s="37"/>
      <c r="K27" s="61"/>
      <c r="L27" s="37"/>
      <c r="M27" s="43"/>
      <c r="N27" s="37"/>
      <c r="O27" s="56" t="str">
        <f t="array" ref="O27">IF(I27="","",IFS(AND(K27&gt;=TODAY(),M27=""),"EM ANDAMENTO",AND(K27&lt;TODAY(),M27=""),"ATRASADA",AND(K27&gt;=M27,M27&lt;&gt;""),"FINALIZADA NO PRAZO",AND(K27&lt;M27,M27&lt;&gt;""),"FINALIZADA ATRASADA"))</f>
        <v/>
      </c>
      <c r="P27" s="37"/>
      <c r="Q27" s="43" t="s">
        <v>45</v>
      </c>
      <c r="R27" s="37"/>
      <c r="S27" s="43"/>
      <c r="T27" s="37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</row>
    <row r="28" ht="30.0" customHeight="1">
      <c r="A28" s="60" t="str">
        <f>DO!C28</f>
        <v/>
      </c>
      <c r="B28" s="60" t="str">
        <f>DO!E28</f>
        <v/>
      </c>
      <c r="C28" s="56" t="str">
        <f>DO!J28</f>
        <v/>
      </c>
      <c r="D28" s="36"/>
      <c r="E28" s="37"/>
      <c r="F28" s="56" t="str">
        <f>DO!H28</f>
        <v/>
      </c>
      <c r="G28" s="36"/>
      <c r="H28" s="37"/>
      <c r="I28" s="61" t="str">
        <f>DO!L28</f>
        <v/>
      </c>
      <c r="J28" s="37"/>
      <c r="K28" s="61"/>
      <c r="L28" s="37"/>
      <c r="M28" s="43"/>
      <c r="N28" s="37"/>
      <c r="O28" s="56" t="str">
        <f t="array" ref="O28">IF(I28="","",IFS(AND(K28&gt;=TODAY(),M28=""),"EM ANDAMENTO",AND(K28&lt;TODAY(),M28=""),"ATRASADA",AND(K28&gt;=M28,M28&lt;&gt;""),"FINALIZADA NO PRAZO",AND(K28&lt;M28,M28&lt;&gt;""),"FINALIZADA ATRASADA"))</f>
        <v/>
      </c>
      <c r="P28" s="37"/>
      <c r="Q28" s="43"/>
      <c r="R28" s="37"/>
      <c r="S28" s="43"/>
      <c r="T28" s="37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</row>
    <row r="29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</row>
    <row r="7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</row>
    <row r="9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</row>
    <row r="222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</row>
    <row r="22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</row>
    <row r="2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</row>
    <row r="22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</row>
    <row r="228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2">
    <mergeCell ref="F19:H19"/>
    <mergeCell ref="I19:J19"/>
    <mergeCell ref="K19:L19"/>
    <mergeCell ref="M19:N19"/>
    <mergeCell ref="O19:P19"/>
    <mergeCell ref="Q19:R19"/>
    <mergeCell ref="S19:T19"/>
    <mergeCell ref="C19:E19"/>
    <mergeCell ref="C20:E20"/>
    <mergeCell ref="F20:H20"/>
    <mergeCell ref="I20:J20"/>
    <mergeCell ref="K20:L20"/>
    <mergeCell ref="M20:N20"/>
    <mergeCell ref="O20:P20"/>
    <mergeCell ref="Q22:R22"/>
    <mergeCell ref="S22:T22"/>
    <mergeCell ref="C21:E21"/>
    <mergeCell ref="C22:E22"/>
    <mergeCell ref="F22:H22"/>
    <mergeCell ref="I22:J22"/>
    <mergeCell ref="K22:L22"/>
    <mergeCell ref="M22:N22"/>
    <mergeCell ref="O22:P22"/>
    <mergeCell ref="F23:H23"/>
    <mergeCell ref="I23:J23"/>
    <mergeCell ref="K23:L23"/>
    <mergeCell ref="M23:N23"/>
    <mergeCell ref="O23:P23"/>
    <mergeCell ref="Q23:R23"/>
    <mergeCell ref="S23:T23"/>
    <mergeCell ref="C23:E23"/>
    <mergeCell ref="C24:E24"/>
    <mergeCell ref="F24:H24"/>
    <mergeCell ref="I24:J24"/>
    <mergeCell ref="K24:L24"/>
    <mergeCell ref="M24:N24"/>
    <mergeCell ref="O24:P24"/>
    <mergeCell ref="O25:P25"/>
    <mergeCell ref="Q25:R25"/>
    <mergeCell ref="Q24:R24"/>
    <mergeCell ref="S24:T24"/>
    <mergeCell ref="F25:H25"/>
    <mergeCell ref="I25:J25"/>
    <mergeCell ref="K25:L25"/>
    <mergeCell ref="M25:N25"/>
    <mergeCell ref="S25:T25"/>
    <mergeCell ref="Q26:R26"/>
    <mergeCell ref="S26:T26"/>
    <mergeCell ref="C25:E25"/>
    <mergeCell ref="C26:E26"/>
    <mergeCell ref="F26:H26"/>
    <mergeCell ref="I26:J26"/>
    <mergeCell ref="K26:L26"/>
    <mergeCell ref="M26:N26"/>
    <mergeCell ref="O26:P26"/>
    <mergeCell ref="F27:H27"/>
    <mergeCell ref="I27:J27"/>
    <mergeCell ref="K27:L27"/>
    <mergeCell ref="M27:N27"/>
    <mergeCell ref="O27:P27"/>
    <mergeCell ref="Q27:R27"/>
    <mergeCell ref="S27:T27"/>
    <mergeCell ref="C27:E27"/>
    <mergeCell ref="C28:E28"/>
    <mergeCell ref="F28:H28"/>
    <mergeCell ref="I28:J28"/>
    <mergeCell ref="K28:L28"/>
    <mergeCell ref="M28:N28"/>
    <mergeCell ref="O28:P28"/>
    <mergeCell ref="F9:H9"/>
    <mergeCell ref="I9:J9"/>
    <mergeCell ref="K9:L9"/>
    <mergeCell ref="M9:N9"/>
    <mergeCell ref="O9:P9"/>
    <mergeCell ref="Q9:R9"/>
    <mergeCell ref="S9:T9"/>
    <mergeCell ref="C9:E9"/>
    <mergeCell ref="C10:E10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Q11:R11"/>
    <mergeCell ref="S11:T11"/>
    <mergeCell ref="Q12:R12"/>
    <mergeCell ref="S12:T12"/>
    <mergeCell ref="C11:E11"/>
    <mergeCell ref="C12:E12"/>
    <mergeCell ref="F12:H12"/>
    <mergeCell ref="I12:J12"/>
    <mergeCell ref="K12:L12"/>
    <mergeCell ref="M12:N12"/>
    <mergeCell ref="O12:P12"/>
    <mergeCell ref="Q14:R14"/>
    <mergeCell ref="S14:T14"/>
    <mergeCell ref="Q28:R28"/>
    <mergeCell ref="S28:T28"/>
    <mergeCell ref="F7:H7"/>
    <mergeCell ref="I7:J7"/>
    <mergeCell ref="K7:L7"/>
    <mergeCell ref="M7:N7"/>
    <mergeCell ref="O7:P7"/>
    <mergeCell ref="Q7:R7"/>
    <mergeCell ref="S7:T7"/>
    <mergeCell ref="C7:E7"/>
    <mergeCell ref="C8:E8"/>
    <mergeCell ref="F8:H8"/>
    <mergeCell ref="I8:J8"/>
    <mergeCell ref="K8:L8"/>
    <mergeCell ref="M8:N8"/>
    <mergeCell ref="O8:P8"/>
    <mergeCell ref="O4:P4"/>
    <mergeCell ref="Q4:R4"/>
    <mergeCell ref="S4:T4"/>
    <mergeCell ref="A1:B2"/>
    <mergeCell ref="C1:D2"/>
    <mergeCell ref="C4:E4"/>
    <mergeCell ref="F4:H4"/>
    <mergeCell ref="I4:J4"/>
    <mergeCell ref="K4:L4"/>
    <mergeCell ref="M4:N4"/>
    <mergeCell ref="F5:H5"/>
    <mergeCell ref="I5:J5"/>
    <mergeCell ref="K5:L5"/>
    <mergeCell ref="M5:N5"/>
    <mergeCell ref="O5:P5"/>
    <mergeCell ref="Q5:R5"/>
    <mergeCell ref="S5:T5"/>
    <mergeCell ref="Q6:R6"/>
    <mergeCell ref="S6:T6"/>
    <mergeCell ref="C5:E5"/>
    <mergeCell ref="C6:E6"/>
    <mergeCell ref="F6:H6"/>
    <mergeCell ref="I6:J6"/>
    <mergeCell ref="K6:L6"/>
    <mergeCell ref="M6:N6"/>
    <mergeCell ref="O6:P6"/>
    <mergeCell ref="Q8:R8"/>
    <mergeCell ref="S8:T8"/>
    <mergeCell ref="Q10:R10"/>
    <mergeCell ref="S10:T10"/>
    <mergeCell ref="F13:H13"/>
    <mergeCell ref="I13:J13"/>
    <mergeCell ref="K13:L13"/>
    <mergeCell ref="M13:N13"/>
    <mergeCell ref="O13:P13"/>
    <mergeCell ref="Q13:R13"/>
    <mergeCell ref="S13:T13"/>
    <mergeCell ref="C13:E13"/>
    <mergeCell ref="C14:E14"/>
    <mergeCell ref="F14:H14"/>
    <mergeCell ref="I14:J14"/>
    <mergeCell ref="K14:L14"/>
    <mergeCell ref="M14:N14"/>
    <mergeCell ref="O14:P14"/>
    <mergeCell ref="F15:H15"/>
    <mergeCell ref="I15:J15"/>
    <mergeCell ref="K15:L15"/>
    <mergeCell ref="M15:N15"/>
    <mergeCell ref="O15:P15"/>
    <mergeCell ref="Q15:R15"/>
    <mergeCell ref="S15:T15"/>
    <mergeCell ref="C15:E15"/>
    <mergeCell ref="C16:E16"/>
    <mergeCell ref="F16:H16"/>
    <mergeCell ref="I16:J16"/>
    <mergeCell ref="K16:L16"/>
    <mergeCell ref="M16:N16"/>
    <mergeCell ref="O16:P16"/>
    <mergeCell ref="O17:P17"/>
    <mergeCell ref="Q17:R17"/>
    <mergeCell ref="Q16:R16"/>
    <mergeCell ref="S16:T16"/>
    <mergeCell ref="F17:H17"/>
    <mergeCell ref="I17:J17"/>
    <mergeCell ref="K17:L17"/>
    <mergeCell ref="M17:N17"/>
    <mergeCell ref="S17:T17"/>
    <mergeCell ref="Q18:R18"/>
    <mergeCell ref="S18:T18"/>
    <mergeCell ref="C17:E17"/>
    <mergeCell ref="C18:E18"/>
    <mergeCell ref="F18:H18"/>
    <mergeCell ref="I18:J18"/>
    <mergeCell ref="K18:L18"/>
    <mergeCell ref="M18:N18"/>
    <mergeCell ref="O18:P18"/>
    <mergeCell ref="O21:P21"/>
    <mergeCell ref="Q21:R21"/>
    <mergeCell ref="Q20:R20"/>
    <mergeCell ref="S20:T20"/>
    <mergeCell ref="F21:H21"/>
    <mergeCell ref="I21:J21"/>
    <mergeCell ref="K21:L21"/>
    <mergeCell ref="M21:N21"/>
    <mergeCell ref="S21:T21"/>
  </mergeCells>
  <conditionalFormatting sqref="O5:P28">
    <cfRule type="containsText" dxfId="0" priority="1" operator="containsText" text="&quot;FINALIZADA ATRASADA&quot;">
      <formula>NOT(ISERROR(SEARCH(("""FINALIZADA ATRASADA"""),(O5))))</formula>
    </cfRule>
  </conditionalFormatting>
  <conditionalFormatting sqref="O5:P28">
    <cfRule type="containsText" dxfId="0" priority="2" operator="containsText" text="&quot;FINALIZADA NO PRAZO&quot;">
      <formula>NOT(ISERROR(SEARCH(("""FINALIZADA NO PRAZO"""),(O5))))</formula>
    </cfRule>
  </conditionalFormatting>
  <conditionalFormatting sqref="O5:P28">
    <cfRule type="containsText" dxfId="1" priority="3" operator="containsText" text="&quot;ATRASADA&quot;">
      <formula>NOT(ISERROR(SEARCH(("""ATRASADA"""),(O5))))</formula>
    </cfRule>
  </conditionalFormatting>
  <conditionalFormatting sqref="O5:P28">
    <cfRule type="containsText" dxfId="2" priority="4" operator="containsText" text="&quot;EM ANDAMENTO&quot;">
      <formula>NOT(ISERROR(SEARCH(("""EM ANDAMENTO"""),(O5))))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showGridLines="0" workbookViewId="0"/>
  </sheetViews>
  <sheetFormatPr customHeight="1" defaultColWidth="14.43" defaultRowHeight="15.0"/>
  <cols>
    <col customWidth="1" min="1" max="34" width="14.43"/>
  </cols>
  <sheetData>
    <row r="1" ht="37.5" customHeight="1">
      <c r="A1" s="16"/>
      <c r="B1" s="13"/>
      <c r="C1" s="17" t="s">
        <v>2</v>
      </c>
      <c r="D1" s="18"/>
      <c r="E1" s="20" t="s">
        <v>3</v>
      </c>
      <c r="F1" s="20" t="s">
        <v>4</v>
      </c>
      <c r="G1" s="20" t="s">
        <v>5</v>
      </c>
      <c r="H1" s="19" t="s">
        <v>6</v>
      </c>
      <c r="I1" s="16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ht="37.5" customHeight="1">
      <c r="A2" s="2"/>
      <c r="B2" s="3"/>
      <c r="C2" s="22"/>
      <c r="D2" s="23"/>
      <c r="E2" s="25" t="s">
        <v>7</v>
      </c>
      <c r="F2" s="25" t="s">
        <v>8</v>
      </c>
      <c r="G2" s="25" t="s">
        <v>9</v>
      </c>
      <c r="H2" s="24" t="s">
        <v>10</v>
      </c>
      <c r="I2" s="1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ht="37.5" customHeight="1">
      <c r="A3" s="16"/>
      <c r="B3" s="3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ht="28.5" customHeight="1">
      <c r="A4" s="63"/>
      <c r="B4" s="64" t="str">
        <f>IF(PLAN!D4="","","O SEU PROBLEMA, "&amp;PLAN!D4&amp;" FOI RESOLVIDO?")</f>
        <v>O SEU PROBLEMA, PRODUTOS COM DEFEITO FOI RESOLVIDO?</v>
      </c>
      <c r="C4" s="65"/>
      <c r="D4" s="65"/>
      <c r="E4" s="65"/>
      <c r="F4" s="65"/>
      <c r="G4" s="66"/>
      <c r="H4" s="63"/>
      <c r="I4" s="67" t="s">
        <v>46</v>
      </c>
      <c r="J4" s="36"/>
      <c r="K4" s="37"/>
      <c r="L4" s="68">
        <f>COUNTIF(CHECK!O:P,"EM ANDAMENTO")</f>
        <v>0</v>
      </c>
      <c r="M4" s="69">
        <f t="shared" ref="M4:M6" si="1">L4/$L$12</f>
        <v>0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ht="28.5" customHeight="1">
      <c r="A5" s="63"/>
      <c r="B5" s="70"/>
      <c r="C5" s="71"/>
      <c r="D5" s="71"/>
      <c r="E5" s="71"/>
      <c r="F5" s="71"/>
      <c r="G5" s="72"/>
      <c r="H5" s="63"/>
      <c r="I5" s="67" t="s">
        <v>47</v>
      </c>
      <c r="J5" s="36"/>
      <c r="K5" s="37"/>
      <c r="L5" s="68">
        <f>COUNTIF(CHECK!O:P,"ATRASADA")</f>
        <v>0</v>
      </c>
      <c r="M5" s="69">
        <f t="shared" si="1"/>
        <v>0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6" ht="28.5" customHeight="1">
      <c r="A6" s="63"/>
      <c r="B6" s="73" t="s">
        <v>45</v>
      </c>
      <c r="C6" s="36"/>
      <c r="D6" s="36"/>
      <c r="E6" s="36"/>
      <c r="F6" s="36"/>
      <c r="G6" s="37"/>
      <c r="H6" s="63"/>
      <c r="I6" s="67" t="s">
        <v>48</v>
      </c>
      <c r="J6" s="36"/>
      <c r="K6" s="37"/>
      <c r="L6" s="68">
        <f>SUM(L4:L5)</f>
        <v>0</v>
      </c>
      <c r="M6" s="69">
        <f t="shared" si="1"/>
        <v>0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</row>
    <row r="7" ht="10.5" customHeight="1">
      <c r="A7" s="63"/>
      <c r="B7" s="63"/>
      <c r="C7" s="63"/>
      <c r="D7" s="63"/>
      <c r="E7" s="63"/>
      <c r="F7" s="63"/>
      <c r="G7" s="63"/>
      <c r="H7" s="63"/>
      <c r="I7" s="74"/>
      <c r="J7" s="74"/>
      <c r="K7" s="74"/>
      <c r="L7" s="75"/>
      <c r="M7" s="75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ht="28.5" customHeight="1">
      <c r="A8" s="63"/>
      <c r="B8" s="63"/>
      <c r="C8" s="63"/>
      <c r="D8" s="63"/>
      <c r="E8" s="63"/>
      <c r="F8" s="63"/>
      <c r="G8" s="63"/>
      <c r="H8" s="63"/>
      <c r="I8" s="67" t="s">
        <v>49</v>
      </c>
      <c r="J8" s="36"/>
      <c r="K8" s="37"/>
      <c r="L8" s="68">
        <f>COUNTIF(CHECK!O:P,"FINALIZADA NO PRAZO")</f>
        <v>0</v>
      </c>
      <c r="M8" s="69">
        <f t="shared" ref="M8:M10" si="2">L8/$L$12</f>
        <v>0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ht="28.5" customHeight="1">
      <c r="A9" s="63"/>
      <c r="B9" s="63"/>
      <c r="C9" s="63"/>
      <c r="D9" s="63"/>
      <c r="E9" s="63"/>
      <c r="F9" s="63"/>
      <c r="G9" s="63"/>
      <c r="H9" s="63"/>
      <c r="I9" s="67" t="s">
        <v>50</v>
      </c>
      <c r="J9" s="36"/>
      <c r="K9" s="37"/>
      <c r="L9" s="68">
        <f>COUNTIF(CHECK!O:P,"FINALIZADA ATRASADA")</f>
        <v>0</v>
      </c>
      <c r="M9" s="69">
        <f t="shared" si="2"/>
        <v>0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</row>
    <row r="10" ht="28.5" customHeight="1">
      <c r="A10" s="63"/>
      <c r="B10" s="63"/>
      <c r="C10" s="63"/>
      <c r="D10" s="63"/>
      <c r="E10" s="63"/>
      <c r="F10" s="63"/>
      <c r="G10" s="63"/>
      <c r="H10" s="63"/>
      <c r="I10" s="67" t="s">
        <v>51</v>
      </c>
      <c r="J10" s="36"/>
      <c r="K10" s="37"/>
      <c r="L10" s="68">
        <f>SUM(L8:L9)</f>
        <v>0</v>
      </c>
      <c r="M10" s="69">
        <f t="shared" si="2"/>
        <v>0</v>
      </c>
      <c r="N10" s="63" t="s">
        <v>52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ht="9.75" customHeight="1">
      <c r="A11" s="63"/>
      <c r="B11" s="63"/>
      <c r="C11" s="63"/>
      <c r="D11" s="63"/>
      <c r="E11" s="63"/>
      <c r="F11" s="63"/>
      <c r="G11" s="63"/>
      <c r="H11" s="63"/>
      <c r="I11" s="76"/>
      <c r="J11" s="76"/>
      <c r="K11" s="76"/>
      <c r="L11" s="75"/>
      <c r="M11" s="75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ht="28.5" customHeight="1">
      <c r="A12" s="63"/>
      <c r="B12" s="63"/>
      <c r="C12" s="63"/>
      <c r="D12" s="63"/>
      <c r="E12" s="63"/>
      <c r="F12" s="63"/>
      <c r="G12" s="63"/>
      <c r="H12" s="63"/>
      <c r="I12" s="67" t="s">
        <v>53</v>
      </c>
      <c r="J12" s="36"/>
      <c r="K12" s="37"/>
      <c r="L12" s="77">
        <f>COUNTIF(CHECK!B5:B28,"&lt;&gt;"&amp;"-")</f>
        <v>24</v>
      </c>
      <c r="M12" s="37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</row>
    <row r="13" ht="29.25" customHeight="1">
      <c r="A13" s="63"/>
      <c r="B13" s="63"/>
      <c r="C13" s="63"/>
      <c r="D13" s="63"/>
      <c r="E13" s="63"/>
      <c r="F13" s="63"/>
      <c r="G13" s="63"/>
      <c r="H13" s="63"/>
      <c r="I13" s="67" t="s">
        <v>54</v>
      </c>
      <c r="J13" s="36"/>
      <c r="K13" s="37"/>
      <c r="L13" s="78">
        <f>L10/L12</f>
        <v>0</v>
      </c>
      <c r="M13" s="37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</row>
    <row r="14" ht="14.25" customHeight="1">
      <c r="A14" s="79"/>
      <c r="B14" s="79"/>
      <c r="C14" s="79"/>
      <c r="D14" s="79"/>
      <c r="E14" s="79"/>
      <c r="F14" s="79"/>
      <c r="G14" s="79"/>
      <c r="H14" s="79"/>
      <c r="I14" s="80"/>
      <c r="J14" s="80"/>
      <c r="K14" s="80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</row>
    <row r="15" ht="14.2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</row>
    <row r="16" ht="15.75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</row>
    <row r="17" ht="15.7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</row>
    <row r="18" ht="15.75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</row>
    <row r="19" ht="15.7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</row>
    <row r="20" ht="15.75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</row>
    <row r="21" ht="15.7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</row>
    <row r="22" ht="15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</row>
    <row r="23" ht="15.7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</row>
    <row r="24" ht="15.75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ht="15.7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</row>
    <row r="26" ht="15.7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</row>
    <row r="27" ht="15.7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</row>
    <row r="28" ht="15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</row>
    <row r="29" ht="15.7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</row>
    <row r="30" ht="15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</row>
    <row r="31" ht="15.7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</row>
    <row r="32" ht="15.75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</row>
    <row r="33" ht="15.7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</row>
    <row r="34" ht="15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</row>
    <row r="35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</row>
    <row r="36" ht="15.7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</row>
    <row r="37" ht="15.75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</row>
    <row r="38" ht="15.7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</row>
    <row r="39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</row>
    <row r="40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</row>
    <row r="41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</row>
    <row r="42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</row>
    <row r="43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</row>
    <row r="44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</row>
    <row r="45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</row>
    <row r="46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</row>
    <row r="47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</row>
    <row r="4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</row>
    <row r="49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</row>
    <row r="50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</row>
    <row r="51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</row>
    <row r="52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</row>
    <row r="53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</row>
    <row r="54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</row>
    <row r="55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</row>
    <row r="56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</row>
    <row r="57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</row>
    <row r="5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</row>
    <row r="59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</row>
    <row r="60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</row>
    <row r="61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</row>
    <row r="62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</row>
    <row r="63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</row>
    <row r="64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</row>
    <row r="65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</row>
    <row r="66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</row>
    <row r="67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</row>
    <row r="6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</row>
    <row r="69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</row>
    <row r="70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</row>
    <row r="71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</row>
    <row r="72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</row>
    <row r="73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</row>
    <row r="74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</row>
    <row r="75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</row>
    <row r="76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</row>
    <row r="77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</row>
    <row r="7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</row>
    <row r="79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</row>
    <row r="80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</row>
    <row r="81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</row>
    <row r="82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</row>
    <row r="83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</row>
    <row r="84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</row>
    <row r="85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</row>
    <row r="86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</row>
    <row r="87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</row>
    <row r="8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</row>
    <row r="89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</row>
    <row r="90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</row>
    <row r="91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</row>
    <row r="92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</row>
    <row r="93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</row>
    <row r="94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</row>
    <row r="95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</row>
    <row r="96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</row>
    <row r="97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</row>
    <row r="9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</row>
    <row r="99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</row>
    <row r="100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</row>
    <row r="101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</row>
    <row r="102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</row>
    <row r="103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</row>
    <row r="104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</row>
    <row r="105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</row>
    <row r="106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</row>
    <row r="107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</row>
    <row r="10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</row>
    <row r="109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</row>
    <row r="110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</row>
    <row r="111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</row>
    <row r="112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</row>
    <row r="113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</row>
    <row r="114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</row>
    <row r="115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</row>
    <row r="116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</row>
    <row r="117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</row>
    <row r="11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</row>
    <row r="119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</row>
    <row r="120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</row>
    <row r="121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</row>
    <row r="122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</row>
    <row r="123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</row>
    <row r="124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</row>
    <row r="125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</row>
    <row r="126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</row>
    <row r="127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</row>
    <row r="1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</row>
    <row r="129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</row>
    <row r="130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</row>
    <row r="131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</row>
    <row r="132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</row>
    <row r="133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</row>
    <row r="134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</row>
    <row r="135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</row>
    <row r="136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</row>
    <row r="137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</row>
    <row r="13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</row>
    <row r="139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</row>
    <row r="140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</row>
    <row r="141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</row>
    <row r="142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</row>
    <row r="143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</row>
    <row r="144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</row>
    <row r="145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</row>
    <row r="146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</row>
    <row r="147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</row>
    <row r="14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</row>
    <row r="149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</row>
    <row r="150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</row>
    <row r="151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</row>
    <row r="152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</row>
    <row r="153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</row>
    <row r="154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</row>
    <row r="155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</row>
    <row r="156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</row>
    <row r="157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</row>
    <row r="15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</row>
    <row r="159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</row>
    <row r="160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</row>
    <row r="161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</row>
    <row r="162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</row>
    <row r="163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</row>
    <row r="164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</row>
    <row r="165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</row>
    <row r="166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</row>
    <row r="167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</row>
    <row r="16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</row>
    <row r="169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</row>
    <row r="170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</row>
    <row r="171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</row>
    <row r="172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</row>
    <row r="173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</row>
    <row r="174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</row>
    <row r="175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</row>
    <row r="176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</row>
    <row r="177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</row>
    <row r="17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</row>
    <row r="179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</row>
    <row r="180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</row>
    <row r="181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</row>
    <row r="182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</row>
    <row r="183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</row>
    <row r="184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</row>
    <row r="185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</row>
    <row r="186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</row>
    <row r="187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</row>
    <row r="18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</row>
    <row r="189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</row>
    <row r="190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</row>
    <row r="191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</row>
    <row r="192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</row>
    <row r="193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</row>
    <row r="194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</row>
    <row r="195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</row>
    <row r="196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</row>
    <row r="197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</row>
    <row r="19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</row>
    <row r="199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</row>
    <row r="200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</row>
    <row r="201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</row>
    <row r="202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</row>
    <row r="203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</row>
    <row r="204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</row>
    <row r="205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</row>
    <row r="206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</row>
    <row r="207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</row>
    <row r="20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</row>
    <row r="209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</row>
    <row r="210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</row>
    <row r="211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</row>
    <row r="212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</row>
    <row r="213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</row>
    <row r="214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</row>
    <row r="215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</row>
    <row r="216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</row>
    <row r="217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</row>
    <row r="218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</row>
    <row r="219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</row>
    <row r="220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8:K8"/>
    <mergeCell ref="I9:K9"/>
    <mergeCell ref="I10:K10"/>
    <mergeCell ref="I12:K12"/>
    <mergeCell ref="L12:M12"/>
    <mergeCell ref="I13:K13"/>
    <mergeCell ref="L13:M13"/>
    <mergeCell ref="A1:B2"/>
    <mergeCell ref="C1:D2"/>
    <mergeCell ref="B4:G5"/>
    <mergeCell ref="I4:K4"/>
    <mergeCell ref="I5:K5"/>
    <mergeCell ref="B6:G6"/>
    <mergeCell ref="I6:K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57"/>
    <col customWidth="1" min="4" max="4" width="15.43"/>
    <col customWidth="1" min="5" max="5" width="8.57"/>
    <col customWidth="1" min="6" max="6" width="14.57"/>
    <col customWidth="1" min="7" max="7" width="15.57"/>
    <col customWidth="1" min="8" max="8" width="15.43"/>
    <col customWidth="1" min="9" max="11" width="8.57"/>
    <col customWidth="1" min="12" max="26" width="8.0"/>
  </cols>
  <sheetData>
    <row r="1" ht="14.25" customHeight="1">
      <c r="A1" s="81" t="s">
        <v>55</v>
      </c>
      <c r="D1" s="82" t="s">
        <v>3</v>
      </c>
      <c r="E1" s="82" t="s">
        <v>56</v>
      </c>
      <c r="G1" s="81" t="s">
        <v>57</v>
      </c>
      <c r="H1" s="81" t="s">
        <v>30</v>
      </c>
    </row>
    <row r="2" ht="14.25" customHeight="1">
      <c r="A2" s="81">
        <v>1.0</v>
      </c>
      <c r="D2" s="82" t="s">
        <v>58</v>
      </c>
      <c r="E2" s="82">
        <f>IF(PLAN!D12="",0,PLAN!D12)</f>
        <v>0</v>
      </c>
      <c r="F2" s="81">
        <f t="shared" ref="F2:F25" si="1">IF(G2="-",0,COUNTIF($G$2:$G2,"&lt;&gt;"&amp;"-"))</f>
        <v>1</v>
      </c>
      <c r="G2" s="81" t="str">
        <f>IF(PLAN!B9=0,"-",PLAN!B9)</f>
        <v>Não há controle de qualidade</v>
      </c>
      <c r="H2" s="82" t="s">
        <v>58</v>
      </c>
      <c r="K2" s="81" t="s">
        <v>45</v>
      </c>
    </row>
    <row r="3" ht="14.25" customHeight="1">
      <c r="A3" s="81">
        <v>2.0</v>
      </c>
      <c r="D3" s="82" t="s">
        <v>59</v>
      </c>
      <c r="E3" s="82">
        <f>IF(PLAN!H13="",0,PLAN!H13)</f>
        <v>2</v>
      </c>
      <c r="F3" s="81">
        <f t="shared" si="1"/>
        <v>0</v>
      </c>
      <c r="G3" s="81" t="str">
        <f>IF(PLAN!B10=0,"-",PLAN!B10)</f>
        <v>-</v>
      </c>
      <c r="H3" s="82" t="s">
        <v>58</v>
      </c>
      <c r="K3" s="81" t="s">
        <v>60</v>
      </c>
    </row>
    <row r="4" ht="14.25" customHeight="1">
      <c r="A4" s="81">
        <v>3.0</v>
      </c>
      <c r="D4" s="82" t="s">
        <v>61</v>
      </c>
      <c r="E4" s="82">
        <f>IF(PLAN!L13="",0,PLAN!L13)</f>
        <v>5</v>
      </c>
      <c r="F4" s="81">
        <f t="shared" si="1"/>
        <v>0</v>
      </c>
      <c r="G4" s="81" t="str">
        <f>IF(PLAN!B11=0,"-",PLAN!B11)</f>
        <v>-</v>
      </c>
      <c r="H4" s="82" t="s">
        <v>58</v>
      </c>
    </row>
    <row r="5" ht="14.25" customHeight="1">
      <c r="A5" s="81">
        <v>4.0</v>
      </c>
      <c r="D5" s="82" t="s">
        <v>62</v>
      </c>
      <c r="E5" s="82">
        <f>IF(PLAN!D24="",0,PLAN!D24)</f>
        <v>1</v>
      </c>
      <c r="F5" s="81">
        <f t="shared" si="1"/>
        <v>0</v>
      </c>
      <c r="G5" s="81" t="str">
        <f>IF(PLAN!B12=0,"-",PLAN!B12)</f>
        <v>-</v>
      </c>
      <c r="H5" s="82" t="s">
        <v>58</v>
      </c>
    </row>
    <row r="6" ht="14.25" customHeight="1">
      <c r="A6" s="81">
        <v>5.0</v>
      </c>
      <c r="D6" s="82" t="s">
        <v>63</v>
      </c>
      <c r="E6" s="82">
        <f>IF(PLAN!H24="",0,PLAN!H24)</f>
        <v>3</v>
      </c>
      <c r="F6" s="81">
        <f t="shared" si="1"/>
        <v>2</v>
      </c>
      <c r="G6" s="81" t="str">
        <f>IF(PLAN!F9=0,"-",PLAN!F9)</f>
        <v>Falta de procedimentos</v>
      </c>
      <c r="H6" s="82" t="s">
        <v>59</v>
      </c>
    </row>
    <row r="7" ht="14.25" customHeight="1">
      <c r="A7" s="81">
        <v>6.0</v>
      </c>
      <c r="D7" s="82" t="s">
        <v>64</v>
      </c>
      <c r="E7" s="82">
        <f>IF(PLAN!L24="",0,PLAN!L24)</f>
        <v>3</v>
      </c>
      <c r="F7" s="81">
        <f t="shared" si="1"/>
        <v>0</v>
      </c>
      <c r="G7" s="81" t="str">
        <f>IF(PLAN!F10=0,"-",PLAN!F10)</f>
        <v>-</v>
      </c>
      <c r="H7" s="82" t="s">
        <v>59</v>
      </c>
    </row>
    <row r="8" ht="14.25" customHeight="1">
      <c r="A8" s="81">
        <v>7.0</v>
      </c>
      <c r="F8" s="81">
        <f t="shared" si="1"/>
        <v>0</v>
      </c>
      <c r="G8" s="81" t="str">
        <f>IF(PLAN!F11=0,"-",PLAN!F11)</f>
        <v>-</v>
      </c>
      <c r="H8" s="82" t="s">
        <v>59</v>
      </c>
    </row>
    <row r="9" ht="14.25" customHeight="1">
      <c r="A9" s="81">
        <v>8.0</v>
      </c>
      <c r="F9" s="81">
        <f t="shared" si="1"/>
        <v>0</v>
      </c>
      <c r="G9" s="81" t="str">
        <f>IF(PLAN!F12=0,"-",PLAN!F12)</f>
        <v>-</v>
      </c>
      <c r="H9" s="82" t="s">
        <v>59</v>
      </c>
    </row>
    <row r="10" ht="14.25" customHeight="1">
      <c r="A10" s="81">
        <v>9.0</v>
      </c>
      <c r="F10" s="81">
        <f t="shared" si="1"/>
        <v>3</v>
      </c>
      <c r="G10" s="83" t="str">
        <f>IF(PLAN!J9=0,"-",PLAN!J9)</f>
        <v>Mão de obra nao é suficente</v>
      </c>
      <c r="H10" s="84" t="s">
        <v>61</v>
      </c>
    </row>
    <row r="11" ht="14.25" customHeight="1">
      <c r="A11" s="81">
        <v>10.0</v>
      </c>
      <c r="F11" s="81">
        <f t="shared" si="1"/>
        <v>0</v>
      </c>
      <c r="G11" s="81" t="str">
        <f>IF(PLAN!J10=0,"-",PLAN!J10)</f>
        <v>-</v>
      </c>
      <c r="H11" s="84" t="s">
        <v>61</v>
      </c>
    </row>
    <row r="12" ht="14.25" customHeight="1">
      <c r="F12" s="81">
        <f t="shared" si="1"/>
        <v>0</v>
      </c>
      <c r="G12" s="81" t="str">
        <f>IF(PLAN!J11=0,"-",PLAN!J11)</f>
        <v>-</v>
      </c>
      <c r="H12" s="84" t="s">
        <v>61</v>
      </c>
    </row>
    <row r="13" ht="14.25" customHeight="1">
      <c r="F13" s="81">
        <f t="shared" si="1"/>
        <v>0</v>
      </c>
      <c r="G13" s="81" t="str">
        <f>IF(PLAN!J12=0,"-",PLAN!J12)</f>
        <v>-</v>
      </c>
      <c r="H13" s="84" t="s">
        <v>61</v>
      </c>
    </row>
    <row r="14" ht="14.25" customHeight="1">
      <c r="F14" s="81">
        <f t="shared" si="1"/>
        <v>4</v>
      </c>
      <c r="G14" s="81" t="str">
        <f>IF(PLAN!B20=0,"-",PLAN!B20)</f>
        <v>Máquinas não tem plano de manutenção</v>
      </c>
      <c r="H14" s="82" t="s">
        <v>62</v>
      </c>
    </row>
    <row r="15" ht="14.25" customHeight="1">
      <c r="F15" s="81">
        <f t="shared" si="1"/>
        <v>0</v>
      </c>
      <c r="G15" s="81" t="str">
        <f>IF(PLAN!B21=0,"-",PLAN!B21)</f>
        <v>-</v>
      </c>
      <c r="H15" s="82" t="s">
        <v>62</v>
      </c>
    </row>
    <row r="16" ht="14.25" customHeight="1">
      <c r="F16" s="81">
        <f t="shared" si="1"/>
        <v>0</v>
      </c>
      <c r="G16" s="81" t="str">
        <f>IF(PLAN!B22=0,"-",PLAN!B22)</f>
        <v>-</v>
      </c>
      <c r="H16" s="82" t="s">
        <v>62</v>
      </c>
    </row>
    <row r="17" ht="14.25" customHeight="1">
      <c r="F17" s="81">
        <f t="shared" si="1"/>
        <v>0</v>
      </c>
      <c r="G17" s="81" t="str">
        <f>IF(PLAN!B23=0,"-",PLAN!B23)</f>
        <v>-</v>
      </c>
      <c r="H17" s="82" t="s">
        <v>62</v>
      </c>
    </row>
    <row r="18" ht="14.25" customHeight="1">
      <c r="F18" s="81">
        <f t="shared" si="1"/>
        <v>5</v>
      </c>
      <c r="G18" s="81" t="str">
        <f>IF(PLAN!F20=0,"-",PLAN!F20)</f>
        <v>Ambiente sujo</v>
      </c>
      <c r="H18" s="82" t="s">
        <v>63</v>
      </c>
    </row>
    <row r="19" ht="14.25" customHeight="1">
      <c r="F19" s="81">
        <f t="shared" si="1"/>
        <v>0</v>
      </c>
      <c r="G19" s="81" t="str">
        <f>IF(PLAN!F21=0,"-",PLAN!F21)</f>
        <v>-</v>
      </c>
      <c r="H19" s="82" t="s">
        <v>63</v>
      </c>
    </row>
    <row r="20" ht="14.25" customHeight="1">
      <c r="F20" s="81">
        <f t="shared" si="1"/>
        <v>0</v>
      </c>
      <c r="G20" s="81" t="str">
        <f>IF(PLAN!F22=0,"-",PLAN!F22)</f>
        <v>-</v>
      </c>
      <c r="H20" s="82" t="s">
        <v>63</v>
      </c>
    </row>
    <row r="21" ht="15.75" customHeight="1">
      <c r="F21" s="81">
        <f t="shared" si="1"/>
        <v>0</v>
      </c>
      <c r="G21" s="81" t="str">
        <f>IF(PLAN!F23=0,"-",PLAN!F23)</f>
        <v>-</v>
      </c>
      <c r="H21" s="82" t="s">
        <v>63</v>
      </c>
    </row>
    <row r="22" ht="15.75" customHeight="1">
      <c r="F22" s="81">
        <f t="shared" si="1"/>
        <v>6</v>
      </c>
      <c r="G22" s="81" t="str">
        <f>IF(PLAN!J20=0,"-",PLAN!J20)</f>
        <v>Não tem material suficiente</v>
      </c>
      <c r="H22" s="82" t="s">
        <v>64</v>
      </c>
    </row>
    <row r="23" ht="15.75" customHeight="1">
      <c r="F23" s="81">
        <f t="shared" si="1"/>
        <v>7</v>
      </c>
      <c r="G23" s="81" t="str">
        <f>IF(PLAN!J21=0,"-",PLAN!J21)</f>
        <v>Forncedor entregou amterial em atrado </v>
      </c>
      <c r="H23" s="82" t="s">
        <v>64</v>
      </c>
    </row>
    <row r="24" ht="15.75" customHeight="1">
      <c r="F24" s="81">
        <f t="shared" si="1"/>
        <v>0</v>
      </c>
      <c r="G24" s="81" t="str">
        <f>IF(PLAN!J22=0,"-",PLAN!J22)</f>
        <v>-</v>
      </c>
      <c r="H24" s="82" t="s">
        <v>64</v>
      </c>
    </row>
    <row r="25" ht="15.75" customHeight="1">
      <c r="F25" s="81">
        <f t="shared" si="1"/>
        <v>0</v>
      </c>
      <c r="G25" s="81" t="str">
        <f>IF(PLAN!J23=0,"-",PLAN!J23)</f>
        <v>-</v>
      </c>
      <c r="H25" s="82" t="s">
        <v>64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2022-04-04T14:01:49Z</dcterms:created>
  <dc:creator>jorge Augusto</dc:creator>
</cp:coreProperties>
</file>